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55" windowHeight="12540" activeTab="1"/>
  </bookViews>
  <sheets>
    <sheet name="样品表" sheetId="1" r:id="rId1"/>
    <sheet name="GAW" sheetId="3" r:id="rId2"/>
    <sheet name="MD" sheetId="2" r:id="rId3"/>
    <sheet name="VAML" sheetId="4" r:id="rId4"/>
    <sheet name="Sheet4" sheetId="5" r:id="rId5"/>
  </sheets>
  <calcPr calcId="144525"/>
</workbook>
</file>

<file path=xl/sharedStrings.xml><?xml version="1.0" encoding="utf-8"?>
<sst xmlns="http://schemas.openxmlformats.org/spreadsheetml/2006/main" count="1921" uniqueCount="696">
  <si>
    <t xml:space="preserve">序号   </t>
  </si>
  <si>
    <t>Image</t>
  </si>
  <si>
    <t>SKU</t>
  </si>
  <si>
    <t>中文名称</t>
  </si>
  <si>
    <t>供应商</t>
  </si>
  <si>
    <t>供应商链接</t>
  </si>
  <si>
    <t>进货价RMB</t>
  </si>
  <si>
    <t>库存数量</t>
  </si>
  <si>
    <t>产品说明</t>
  </si>
  <si>
    <t>英文描述</t>
  </si>
  <si>
    <t>参考标题</t>
  </si>
  <si>
    <t>MD</t>
  </si>
  <si>
    <t>GAW</t>
  </si>
  <si>
    <t>VAML</t>
  </si>
  <si>
    <t>链接1</t>
  </si>
  <si>
    <t>相关链接</t>
  </si>
  <si>
    <t>运费1</t>
  </si>
  <si>
    <t>运输方式1</t>
  </si>
  <si>
    <t>运费2</t>
  </si>
  <si>
    <t>运输方式2</t>
  </si>
  <si>
    <t>抛重-KG</t>
  </si>
  <si>
    <t>长CM</t>
  </si>
  <si>
    <t>宽CM</t>
  </si>
  <si>
    <t>高CM</t>
  </si>
  <si>
    <t>毛重-G</t>
  </si>
  <si>
    <t>净重-G</t>
  </si>
  <si>
    <t>包装</t>
  </si>
  <si>
    <t>包材价格RMB</t>
  </si>
  <si>
    <t>包材重量G</t>
  </si>
  <si>
    <t>费用合计1</t>
  </si>
  <si>
    <t>费用合计2</t>
  </si>
  <si>
    <t>eBay US卖价-1</t>
  </si>
  <si>
    <t>eBay US利润-1</t>
  </si>
  <si>
    <t>eBay US利润率-1</t>
  </si>
  <si>
    <t>eBay UK卖价-2</t>
  </si>
  <si>
    <t>eBay UK利润-2</t>
  </si>
  <si>
    <t>eBay UK利润率-2</t>
  </si>
  <si>
    <t>DG46200001</t>
  </si>
  <si>
    <t>可视挖耳勺 NE3黑色</t>
  </si>
  <si>
    <t xml:space="preserve">
韵蔚智能技术(深圳)有限公司</t>
  </si>
  <si>
    <t>https://detail.1688.com/offer/686939206347.html</t>
  </si>
  <si>
    <t>Features:
1.  Visual operation
2.  Built in 5 megapixel high-definition 1080P camera (3.5 mm ultra-thin lens)
3.  Intelligent temperature control (25 ° otoscope temperature)
4.  Intelligent magnetic switch
5.  Exclusive blue light disinfection
6.  IP67 waterproof design lens can be cleaned, convenient and sanitary
7.  Replaceable earplugs to avoid cross infection
8.130MAH battery capacity (TYPE-C charging interface)
Specification:
-100% brand new, high quality
-Operating frequency: 2.4G
-Working voltage: 3.7V
-Maximum power: 0.5W
-Body material: ABS
-Input interface: TYPE-C
-Input parameter: 5V/0.3A
-Power type: polymer
-Battery life: 35 minutes
-Charging time: 60 minutes
-Working environment: - 10-50 degrees
-Battery capacity: 130mAh
-Product specification: length 145mm
-Supporting software: customized APP
-Working mode: long press for two seconds to open/close
-Charge and discharge protection: built-in overcharge and overdischarge IC, extending battery life
-Battery mode: The LED light is red when the battery is fully charged, and it flashes red when the battery is low
-Charging mode: LED flashes red when charging, and flashes red when fully charged
-Status mode: blue light flashes when not connected to WIFI, and blue light flashes when connected to WIFI
-Waterproof grade: IPX5 (rainproof and splash proof)
Package includes:
1 * Visual ear scoop set
Notes:
1.  Manual measurement tolerance is 2-5g.  Please don't mind your substitute.
2.  Due to the difference between different monitors, the image may not reflect the actual color of the project.  thank you very much!</t>
  </si>
  <si>
    <t>Wireless Smart Visual Ear Cleaner Otoscope Ear Wax Ear with Ear NE3 Cleaning Kit</t>
  </si>
  <si>
    <t>1x NE3 Visual Ear Scoop with High-definition 1080P Camera Ear Cleaner Waterproof</t>
  </si>
  <si>
    <t>1Pc Wireless NE3 Visual Ear Scoop with High-definition 1080P Camera Ear Cleaner</t>
  </si>
  <si>
    <t>https://www.ebay.com.au/itm/285173212806</t>
  </si>
  <si>
    <t>美国橙联</t>
  </si>
  <si>
    <t>金元-英国专线，0-41kg</t>
  </si>
  <si>
    <t>K1</t>
  </si>
  <si>
    <t>DG46200002</t>
  </si>
  <si>
    <t>可视挖耳勺 NE3白色</t>
  </si>
  <si>
    <t>https://www.ebay.com.au/itm/285173212806?hash=item4265a5e686:g:XP8AAOSwdDRkBqz-&amp;var=587049133050</t>
  </si>
  <si>
    <t>DG46200100</t>
  </si>
  <si>
    <t>韩文版竹醋足贴竹酢足贴50</t>
  </si>
  <si>
    <t>义乌市英侣电子商务商行</t>
  </si>
  <si>
    <t>https://detail.1688.com/offer/674651551214.html</t>
  </si>
  <si>
    <t>Feature: Lightweight and docile, natural and comfortable, can be applied for 8 hours, care for the beautiful feet and relax the mood.   Relieve stress: Detox active whole can remove toxins, which will significantly improve your physical and mental health.   Eliminate toxins: Your body is full of impurities and metabolic waste products, which can damage the blood and increase stress.   The foot patch provides you with detoxification treatments that purify your body, mind and soul.
Package Included:
50/100/200/300pcs Detox Foot Patch Foot Pads
How to use:
1.  Apply detox patch one hour before bed-time.
2.  Wash and dry your feet or body part before applying Detox Patch.
3.  Take one adhesive sheet and slowly peel off paper.
4.  Place the foot pad on the adhesive where noted to "Put adhesive sheet on this side" and place onto the soles of your feet or the desired area of other body part. (Socks can be worn if necessary)
5.  Wear for 8-10 hours then remove pad.
6.  Wipe surface with wet towel until it? s no longer sticky.
7.  Used patches will appear dark greenish or grayish as they absorb toxins and waste matter from your body.
8.  Continue to use each night until the discoloration of the pad subsides.
9.  When used patches show signs of lightening, apply once or twice a week for maintenance.
Disclaimer : Do not put on open wound.  If you are allergic, do not use these pads.  This product is not intended to diagnose or cure disease.</t>
  </si>
  <si>
    <t>Detoxification Foot Patch Relieve Stress Help Sleep Weight Loss Body Slim Adhesive Pad Detox Foot Patches Toxin Clean</t>
  </si>
  <si>
    <t>50x Detox Foot Patch Foot Pad Relieve Stress Remove Toxin Body Slim Adhesive Pad</t>
  </si>
  <si>
    <t>50x Detox Foot Patch Foot Pad Relieve Stress Remove Toxins Weight Loss Foot Care</t>
  </si>
  <si>
    <t>50Pcs Detoxification Foot Patch Relieve Stress Help Sleep Weight Loss Foot Care</t>
  </si>
  <si>
    <t>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3Qc4H%252FD%252FsBZDp9Pnm4No8en90jlNZhrmCA%253D%253D%7Campid%3APL_CLK%7Cclp%3A3458402</t>
  </si>
  <si>
    <t>https://www.ebay.com.au/itm/324988684425?hash=item4baad5c889:g:B20AAOSwRiBh3O0l</t>
  </si>
  <si>
    <t>DG46200100-U2</t>
  </si>
  <si>
    <t>韩文版竹醋足贴竹酢足贴100</t>
  </si>
  <si>
    <t>https://detail.1688.com/offer/672606645628.html?spm=a26352.b28411319.offerlist.5.5ae81e62JWsj7q</t>
  </si>
  <si>
    <t>DG46200100-U4</t>
  </si>
  <si>
    <t>韩文版竹醋足贴竹酢足贴200</t>
  </si>
  <si>
    <t>DG46200100-U6</t>
  </si>
  <si>
    <t>韩文版竹醋足贴竹酢足贴300</t>
  </si>
  <si>
    <t>DG46200201</t>
  </si>
  <si>
    <t>黑色丁腈手套S</t>
  </si>
  <si>
    <t>东莞市谷烯防护用品有限公司</t>
  </si>
  <si>
    <t>https://detail.1688.com/offer/684776579206.html</t>
  </si>
  <si>
    <t>5盒起订备注颜色</t>
  </si>
  <si>
    <t>Features:
1.DURABLE: Our nitrile gloves provide better puncture resistance standard 3 mil gloves, and deliver reliable barrier protection against grease, gasoline, and other petroleum-based chemicals.
2.PROFESSIONAL LOOK: Our Black /Blue glove conceals dirt, grease, and grime making it a great choice for automotive shop &amp; detailing tasks, high-end restaurants, and many other common workplace environments.
3.LATEX-FREE ALTERNATIVE: Our disposable nitrile gloves are ideal for those sensitive to rubber latex and deliver a comfort level rivaling that of latex. Designed for heavy-duty and long-duration use.
4.COMFORTABLE &amp; VERSATILE: Nitrile is highly elastic and conforms to the countour of your hand once it reaches body temperature. Lightly textured for a better grip- ideal for mechanics and chefs alike.
5.INDUSTRY FAVORITE: Commonly bought for automotive repair &amp; detailing, oil changes, mechanics, front-of-house restaurant &amp; hospitality staff, manufacturing, painting, household cleaning, and more.
Specification:
-100% brand new, high quality
-Brand:GUSIIE
-Item Type: Nitriel Gloves
-Material: 100% Nitrile
-Thickness: 3 mil
-Weight: 3.5g
-Length: 9inch(about 24cm)
-Color: Black/Blue/white
-Powder Free: Yes
-Allergy Free: Yes
-Waterproof: Yes
Package includes:
1box * 100pcs 
Notes:
1.   Manual measurement tolerance is 2-5g.   Please don't mind
2.   Due to the difference between different monitors, the image may not reflect the actual color of the project.   thank you very much!</t>
  </si>
  <si>
    <t>Gloves Nitrile Waterproof Work Gloves GUSIIE Thicker Black 100% Nitrile gloves for Mechanical Chemical Food Disposable Gloves</t>
  </si>
  <si>
    <t>100x GUSIIE Nitrile Waterproof Work Gloves Puncture Resistance 3 mil Glove Black</t>
  </si>
  <si>
    <t>100x GUSIIE 100% Nitrile Waterproof Work Gloves Puncture Food Grade Gloves Black</t>
  </si>
  <si>
    <t>https://www.ebay.com.au/itm/324862940046?hash=item4ba357138e:g:q~wAAOSwEg1hge~V</t>
  </si>
  <si>
    <t>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t>
  </si>
  <si>
    <t>DG46200202</t>
  </si>
  <si>
    <t>黑色丁腈手套M</t>
  </si>
  <si>
    <t>https://detail.1688.com/offer/649352301502.html?spm=a26352.13672862.offerlist.106.65115031C13x8Z</t>
  </si>
  <si>
    <t>DG46200203</t>
  </si>
  <si>
    <t>黑色丁腈手套L</t>
  </si>
  <si>
    <t>DG46200204</t>
  </si>
  <si>
    <t>黑色丁腈手套XL</t>
  </si>
  <si>
    <t>DG46200301</t>
  </si>
  <si>
    <t>白色丁腈手套S</t>
  </si>
  <si>
    <t>100x GUSIIE Nitrile Waterproof Work Glove Puncture Resistance 3 mil Gloves White</t>
  </si>
  <si>
    <t>100x GUSIIE 100% Nitrile Waterproof Work Gloves Puncture Food Grade Gloves White</t>
  </si>
  <si>
    <t>DG46200302</t>
  </si>
  <si>
    <t>白色丁腈手套M</t>
  </si>
  <si>
    <t>DG46200303</t>
  </si>
  <si>
    <t>白色丁腈手套L</t>
  </si>
  <si>
    <t>DG46200304</t>
  </si>
  <si>
    <t>白色丁腈手套XL</t>
  </si>
  <si>
    <t>DG46200401</t>
  </si>
  <si>
    <t>蓝色丁腈手套S</t>
  </si>
  <si>
    <t>100x GUSIIE Nitrile Waterproof Work Gloves Puncture Resistance 3 mil Gloves Blue</t>
  </si>
  <si>
    <t>100x GUSIIE 100% Nitrile Waterproof Work Gloves Puncture Food Grade Gloves Blue</t>
  </si>
  <si>
    <t>DG46200402</t>
  </si>
  <si>
    <t>蓝色丁腈手套M</t>
  </si>
  <si>
    <t xml:space="preserve"> </t>
  </si>
  <si>
    <t>DG46200403</t>
  </si>
  <si>
    <t>蓝色丁腈手套L</t>
  </si>
  <si>
    <t>DG46200404</t>
  </si>
  <si>
    <t>蓝色丁腈手套XL</t>
  </si>
  <si>
    <t>DG61300000</t>
  </si>
  <si>
    <t>大屏幕家用温度计湿度计HTC-1</t>
  </si>
  <si>
    <t>义乌市赵俊电子商行</t>
  </si>
  <si>
    <t>https://detail.1688.com/offer/36039542685.html</t>
  </si>
  <si>
    <t>Description:
HTC-1/HTC-2 thermometer, warm prompt:
1.About the error of thermometer: After all, it is a household thermometer and hygrometer, and its accuracy is certainly not as good as that of a professional thermometer. Please think twice before purchasing.
2.The temperature error of the thermometer is within the normal range of 2-3 degrees, and the humidity error is within the normal range of 10%. If you can't accept this mistake, please think twice before buying!
3.After customer feedback and actual comparison, our store concluded that electronic thermometers and hygrometers are more accurate than mechanical thermometers and hygrometers. Daily life is enough!
4.It will tell us whether you need to humidify or dehumidify indoors to remind you of your healthy living room! If the humidity displays LL or --, it means that the indoor humidity is too low and needs humidification, not a quality problem!
Features：
1.【8 Functions】Temperature, Humidity, Clock, Calendar, Alarm Clock, Max &amp; Min Records, Report Punctually, ℃ &amp;℉ Switcher; Multi-purpose functions meet your daily needs.
2.【High &amp; Low Records】Hygrometer digital thermometers displays high and low temperature &amp; humidity; Indoor thermometer is highly accurate, ±2~3%RH and ±1°F.
3.【EASY TO INSTALL and EASY READING】 Digital Thermometer Hygrometer Easy to read big LCD screen, Indoor room thermometer features a tabletop stand to place the temperature monitor on your counter or fixed on the wall.
4.【Healthier Home &amp; Environment】Thermometer hygrometer with temperature and humidity monitor Controlling comfortable temperature and humidity is the guarantee of health, Multiple uses, for example refrigerator thermometer, freezer thermometer, reptile thermometer, soil thermometer, humidor hygrometer, cigar hygrometer and more!
Specification
-100% brand new, high quality
-Indoor Temperature &amp; Humidity Meter
-Material: ABS+LCD Screen
-Temperature / humidity error value: 10%
-Large LCD display, multi-function.
-Memory of MAX &amp; MIN measuring value.
-12 hour / 24 hour displaying system selectable.
-degree C &amp; F unit selectable.
-Clock, Date &amp; Calendar function (month and date).
-Everyday alarm function.
-Desk-top placing or Wall Hanging.
-Low power consumption.
-High stability &amp; accuracy.
-NO backlight
-Device color: White
-Humidity range: 10% ~ 99% RH
-Humidity accuracy: -/+10% RH
-Power supply: 1.5V*1 (AAA battery)
-Device dimension: 10.5*9.8*2.4cm
HTC-2 cable length :1.5meter , There is no for HTC-1
-HTC-1
Measuring Temperature range:  -10°C~+50°C (14°F~+122°F)
Measuring Humidity range: 10%~99% RH
-HTC-2
Measuring Temperature range:  -50°C~+70°C (-58°F~+158°F)
Measuring Humidity range: 1%~100% RH
Packing List:
1 x  Digital LCD Thermometer Hygrometer
Note:
Please allow slightly 0.3-0.6cm errors due to manual measurement Item color displayed in photos may be showing slightly different on your computer monitor since monitors are not calibrated same.</t>
  </si>
  <si>
    <t>Temperature Humidity Meter Moisture Sensor Mini Size Large LCD Screen Time Clock Alarm Portable with Hanging Hole and Stand
LCD Electronic Digital Temperature Humidity Meter Indoor Outdoor Thermometer Hygrometer Weather Station Clock HTC-1 HTC-2</t>
  </si>
  <si>
    <t>1x Digital Indoor Thermometer Hygrometer Large LCD Display Desk-top/Wall Hanging</t>
  </si>
  <si>
    <t>1Pc Portable Digital Indoor Thermometer Hygrometer LCD Display Time Clock Alarm</t>
  </si>
  <si>
    <t>Electronic Digital Indoor Thermometer Hygrometer Large LCD Display HTC-1 HTC-2</t>
  </si>
  <si>
    <t>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1XJONiXCKaenLCbLnuT%252FQ%253D%253D%7Campid%3APL_CLK%7Cclp%3A2047675</t>
  </si>
  <si>
    <t>DG61300100</t>
  </si>
  <si>
    <t>大屏幕家用温度计湿度计HTC-2</t>
  </si>
  <si>
    <t>https://detail.1688.com/offer/596031180629.html</t>
  </si>
  <si>
    <t>DG60D00000</t>
  </si>
  <si>
    <t>2 件套不锈钢烧烤钳 29.5 厘米</t>
  </si>
  <si>
    <t>阳江市江城永安工贸有限公司</t>
  </si>
  <si>
    <t>https://detail.1688.com/offer/677975069118.html</t>
  </si>
  <si>
    <t>Features:
1. Made of high quality food grade stainless steel with a mirror finish, giving smooth surface.
2. No Rust and Reusable. Made of high quality safe and environmental Stainless steel material, high temperature resistance.
3. One piece structure, durable and not easily deformed.
4. Hollow shovel design help to sieve cooking oil easily.
5. Perfect for clipping steak, pies, pizzas and breads or fried steak in the buffet, bar or even parties.
Specification:
-100% brand new, high quality
-Material: Stainless steel
-Size: 29.5*9*3.5cm
-Note: Actual color may be slightly different from the image due to different monitor and light effect.
Package Includes:
2 x BBQ Tong</t>
  </si>
  <si>
    <t>2Pcs BBQ Tongs for Grilling Stainless Steel Barbecue Clip Pizza Bread Clamp Cooking Tool(29.5CM)</t>
  </si>
  <si>
    <t>2x BBQ Tongs for Grilling Stainless Steel Barbecue Clip Bread Clamp Cooking Tool 已上</t>
  </si>
  <si>
    <t>2x BBQ Tong Hollow Shovel Design for Buffet Clip Pizza Bread Clamp Cooking Tool</t>
  </si>
  <si>
    <t>https://www.ebay.de/itm/223480822358?hash=item34087eba56%3Ag%3AfLMAAOSwfQlhrzZL&amp;_trkparms=%2526rpp_cid%253D6424352028ba9fc9dcbdc7f2</t>
  </si>
  <si>
    <t>https://detail.1688.com/offer/45517196607.html?spm=a26352.23326140a26352.offerlist.29.76fa1e62KisXDZ</t>
  </si>
  <si>
    <t>金元-英国专线，0-42kg</t>
  </si>
  <si>
    <t>DG60500001</t>
  </si>
  <si>
    <t>ph测试笔黄色02</t>
  </si>
  <si>
    <t>广东中芯智能电子科技有限公司</t>
  </si>
  <si>
    <t>https://detail.1688.com/offer/600561635087.html?spm=a26352.13672862.offerlist.40.4e8f2f38cBxWIj&amp;cosite=-&amp;tracelog=p4p&amp;_p_isad=1&amp;clickid=cda42536ca6a416f9ea9bf063dd046f4&amp;sessionid=81360d3f87fc82bf31f661d0b42ef09e</t>
  </si>
  <si>
    <r>
      <rPr>
        <sz val="10"/>
        <color theme="1"/>
        <rFont val="微软雅黑"/>
        <charset val="134"/>
      </rPr>
      <t xml:space="preserve">Features:
</t>
    </r>
    <r>
      <rPr>
        <sz val="10"/>
        <color theme="1"/>
        <rFont val="宋体"/>
        <charset val="134"/>
      </rPr>
      <t>➤</t>
    </r>
    <r>
      <rPr>
        <sz val="10"/>
        <color theme="1"/>
        <rFont val="微软雅黑"/>
        <charset val="134"/>
      </rPr>
      <t xml:space="preserve">Easy to Use: Simply immerse the pH meter electrode in the solution to be tested, readings are quickly display on a large lcd display
</t>
    </r>
    <r>
      <rPr>
        <sz val="10"/>
        <color theme="1"/>
        <rFont val="宋体"/>
        <charset val="134"/>
      </rPr>
      <t>➤</t>
    </r>
    <r>
      <rPr>
        <sz val="10"/>
        <color theme="1"/>
        <rFont val="微软雅黑"/>
        <charset val="134"/>
      </rPr>
      <t xml:space="preserve">Wide Application: Ideal instrument for any aquarium, the fishing industry, swimming pools, spa, school laboratories, food &amp; beverage, drinking water etc.
</t>
    </r>
    <r>
      <rPr>
        <sz val="10"/>
        <color theme="1"/>
        <rFont val="宋体"/>
        <charset val="134"/>
      </rPr>
      <t>➤</t>
    </r>
    <r>
      <rPr>
        <sz val="10"/>
        <color theme="1"/>
        <rFont val="微软雅黑"/>
        <charset val="134"/>
      </rPr>
      <t xml:space="preserve">Auto Calibrated: Features in-built calibration with 3 buffer powders.    Just press a "ON" button to finish the calibration.     This pH meter is factory calibrated.     Users can use it directly.
</t>
    </r>
    <r>
      <rPr>
        <sz val="10"/>
        <color theme="1"/>
        <rFont val="宋体"/>
        <charset val="134"/>
      </rPr>
      <t>➤</t>
    </r>
    <r>
      <rPr>
        <sz val="10"/>
        <color theme="1"/>
        <rFont val="微软雅黑"/>
        <charset val="134"/>
      </rPr>
      <t xml:space="preserve">Fast and Accurate Results: No need to work with those annoying color charts and test strips.     Resolution: 0.01 pH, Accuracy: ±0.01 pH
</t>
    </r>
    <r>
      <rPr>
        <sz val="10"/>
        <color theme="1"/>
        <rFont val="宋体"/>
        <charset val="134"/>
      </rPr>
      <t>➤</t>
    </r>
    <r>
      <rPr>
        <sz val="10"/>
        <color theme="1"/>
        <rFont val="微软雅黑"/>
        <charset val="134"/>
      </rPr>
      <t>Compact Portable Design: Pocket fitting pH meter that's also lightweight and compact.     Total concealed fit in your bag or pocket for easy, casual carrying.
Specification
-100% brand new, high quality
-Digital PH Meter Water Tester
-It's not only ideal for household or laboratory use, also suitable for
testing pH balance of drinking water, pool, aquarium, food Project,
RO system, Spa, or hydroponics.
-Measuring range: 0.00-14.00 pH
-Resolution: 0.01 pH
-Accuracy: 0.01 pH
-Batteries: 2X 1.5V LR44 (included)
-Automatic temperature compensation: 0-60Centigrade
-Dimensions: 15x3x1.3cm
-Net Weight: 52g/1.83 oz
Package Includes:
1 x PH Meter
3 x Calibration packets
1 x User's manual
Nstructions for use of PH calibration powder:
Calibration powder: pH standard solid substance.    It can be used after adding water.    Suitable for the calibration of any type of ph meter.    Each package can prepare 250ML standard solution.
(Be sure to add water according to the required ratio, otherwise it will affect the accuracy of the calibration and increase the error)
Precautions:
Please note that the PH pen probe is a glass product and is a fragile product.    Please do not collide with things.    Once the damage is not replaceable, you must protect the probe.    After use, use absorbent paper to gently absorb the water on the probe.
In the following cases, the PH meter must be re-calibrated:
1.    Has been used for a long time after calibration;
2.    Special electrode use Frequently;
3.    The measurement accuracy requirements are relatively high.</t>
    </r>
  </si>
  <si>
    <t>Accuracy 0.01 LCD Digital PH Meter Pen For Water Tester Aquarium Pool Automatic Calibration Water Quality Purity Tester</t>
  </si>
  <si>
    <t>Multifunction PH Meter Pen Digital Water Tester Auto Calibrated Accuracy 0.01 pH</t>
  </si>
  <si>
    <t>1Pc PH Value Meter Pen Digital Water Quality Teste Accuracy 0.01 pH for Aquarium</t>
  </si>
  <si>
    <t>PH Value Meter Pen Digital Water Quality Tester Fast Accurate for Drinking Water</t>
  </si>
  <si>
    <t>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t>
  </si>
  <si>
    <t>DG60500002</t>
  </si>
  <si>
    <t>ph测试笔蓝色02</t>
  </si>
  <si>
    <t>DG60500101</t>
  </si>
  <si>
    <t>ph测试笔黄色02背光款</t>
  </si>
  <si>
    <r>
      <t xml:space="preserve">Features:
</t>
    </r>
    <r>
      <rPr>
        <sz val="10"/>
        <color theme="1"/>
        <rFont val="宋体"/>
        <charset val="134"/>
      </rPr>
      <t>➤</t>
    </r>
    <r>
      <rPr>
        <sz val="10"/>
        <color theme="1"/>
        <rFont val="微软雅黑"/>
        <charset val="134"/>
      </rPr>
      <t xml:space="preserve">Easy to Use: Simply immerse the pH meter electrode in the solution to be tested, readings are quickly display on a large lcd display
</t>
    </r>
    <r>
      <rPr>
        <sz val="10"/>
        <color theme="1"/>
        <rFont val="宋体"/>
        <charset val="134"/>
      </rPr>
      <t>➤</t>
    </r>
    <r>
      <rPr>
        <sz val="10"/>
        <color theme="1"/>
        <rFont val="微软雅黑"/>
        <charset val="134"/>
      </rPr>
      <t xml:space="preserve">Wide Application: Ideal instrument for any aquarium, the fishing industry, swimming pools, spa, school laboratories, food &amp; beverage, drinking water etc.
</t>
    </r>
    <r>
      <rPr>
        <sz val="10"/>
        <color theme="1"/>
        <rFont val="宋体"/>
        <charset val="134"/>
      </rPr>
      <t>➤</t>
    </r>
    <r>
      <rPr>
        <sz val="10"/>
        <color theme="1"/>
        <rFont val="微软雅黑"/>
        <charset val="134"/>
      </rPr>
      <t xml:space="preserve">Auto Calibrated: Features in-built calibration with 3 buffer powders.    Just press a "ON" button to finish the calibration.     This pH meter is factory calibrated.     Users can use it directly.
</t>
    </r>
    <r>
      <rPr>
        <sz val="10"/>
        <color theme="1"/>
        <rFont val="宋体"/>
        <charset val="134"/>
      </rPr>
      <t>➤</t>
    </r>
    <r>
      <rPr>
        <sz val="10"/>
        <color theme="1"/>
        <rFont val="微软雅黑"/>
        <charset val="134"/>
      </rPr>
      <t xml:space="preserve">Fast and Accurate Results: No need to work with those annoying color charts and test strips.     Resolution: 0.01 pH, Accuracy: ±0.01 pH
</t>
    </r>
    <r>
      <rPr>
        <sz val="10"/>
        <color theme="1"/>
        <rFont val="宋体"/>
        <charset val="134"/>
      </rPr>
      <t>➤</t>
    </r>
    <r>
      <rPr>
        <sz val="10"/>
        <color theme="1"/>
        <rFont val="微软雅黑"/>
        <charset val="134"/>
      </rPr>
      <t>Compact Portable Design: Pocket fitting pH meter that's also lightweight and compact.     Total concealed fit in your bag or pocket for easy, casual carrying.
Specification
-100% brand new, high quality
-Digital PH Meter Water Tester
-It's not only ideal for household or laboratory use, also suitable for
testing pH balance of drinking water, pool, aquarium, food Project,
RO system, Spa, or hydroponics.
-Measuring range: 0.00-14.00 pH
-Resolution: 0.01 pH
-Accuracy: 0.01 pH
-Batteries: 2X 1.5V LR44 (included)
-Automatic temperature compensation: 0-60Centigrade
-Dimensions: 15x3x1.3cm
-Net Weight: 52g/1.83 oz
Package Includes:
1 x PH Meter
3 x Calibration packets
1 x User's manual
Nstructions for use of PH calibration powder:
Calibration powder: pH standard solid substance.    It can be used after adding water.    Suitable for the calibration of any type of ph meter.    Each package can prepare 250ML standard solution.
(Be sure to add water according to the required ratio, otherwise it will affect the accuracy of the calibration and increase the error)
Precautions:
Please note that the PH pen probe is a glass product and is a fragile product.    Please do not collide with things.    Once the damage is not replaceable, you must protect the probe.    After use, use absorbent paper to gently absorb the water on the probe.
In the following cases, the PH meter must be re-calibrated:
1.    Has been used for a long time after calibration;
2.    Special electrode use Frequently;
3.    The measurement accuracy requirements are relatively high.</t>
    </r>
  </si>
  <si>
    <t>Accuracy 0.01 LCD Digital PH Meter Pen For Water Tester Aquarium Pool Automatic Calibration Water Quality Purity Tester With backlight</t>
  </si>
  <si>
    <t>Multifunctional PH Meter Pen Digital Water Tester with Backlight Auto Calibrated</t>
  </si>
  <si>
    <t>PH Value Meter Pen Digital Water Quality Tester with Backlight Accuracy 0.01 pH</t>
  </si>
  <si>
    <t>1Pc PH Value Meter Pen Digital Water Quality Tester with Backlight Fast Accurate</t>
  </si>
  <si>
    <t>DG60500102</t>
  </si>
  <si>
    <t>ph测试笔蓝色02背光款</t>
  </si>
  <si>
    <t>DG60500200</t>
  </si>
  <si>
    <t>三合一土壤检测仪ST-01</t>
  </si>
  <si>
    <t>https://detail.1688.com/offer/649153825744.html</t>
  </si>
  <si>
    <t>Description:
This 3-in-1 Soil Tester Tool is a must-have for any gardener, farmer, or indoor/outdoor plant enthusiast.  With this device, you can easily measure the moisture content, pH level, and light conditions of your soil, ensuring your plants are growing in the best possible environment.  The tool features a hygrometer sensor that requires no batteries, making it an eco-friendly and low-maintenance solution for your gardening needs.  It's compact, lightweight, and easy to use, making it perfect for both beginners and experienced gardeners.  Get yours today and take the guesswork out of your gardening!
Features:
1.  This 3-in-1 soil tester tool is a must for any gardener, farmer or indoor/outdoor plant lover.
2.  With this device you can easily measure the moisture content, pH and light conditions of your soil to ensure that your plants are growing in the best possible environment.
3.  The tool is a battery-free moisture sensor, making it an environmentally friendly and low-maintenance solution for your gardening needs.
4.  It is compact, lightweight and easy to use, making it perfect for beginners and experienced gardeners alike.
5.  Available in long and short versions, taking the guesswork out of gardening!
Specification
-100% brand new, high quality
-Size: 255*60*35MM
-Probe Size: Φ5*180MM
-Humidity: 1~10(DRY~WET)
-Light：0~2000(DARK~LIGHT)
PH：8~3.5(ALKALINE~ACIDIC)
Working Temperature: -10~60℃
Weight: About 80G
Power: No Batteries Required, Photosensitive Element
Package Included:
1*Soil Detector
Note:
1.  Due to manual measurement, please allow 1-3mm error.  Please make sure you don't mind before ordering.
2.  Please allow 1-3 gram weight error.  Please make sure you don't mind before ordering.
3.  Due to different lighting in the photos and differences in monitors, the pictures may not reflect the actual colour of the object.  Please make sure you don't mind before ordering, thank you!</t>
  </si>
  <si>
    <t>3 in 1 Soil Meter Moisture Meter , Sunlight Meter and Soil pH Tester Meter</t>
  </si>
  <si>
    <t>3 in 1 Soil Detector for Soil Moisture Content pH Level Light Conditions Tester</t>
  </si>
  <si>
    <t>3 in 1 Digital Soil Detector for Soil Moisture Content pH Level Light Condition</t>
  </si>
  <si>
    <t>3 in 1 Digital Soil Meter Moisture Sunlight Soil pH Tester Detector Garden Tool</t>
  </si>
  <si>
    <t>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lp%3A2047675&amp;epid=15059992299</t>
  </si>
  <si>
    <t>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t>
  </si>
  <si>
    <t>金元-英国专线，0-43kg</t>
  </si>
  <si>
    <t>DG63B00000</t>
  </si>
  <si>
    <t>园艺工具收纳架</t>
  </si>
  <si>
    <t>易卖通(杭州)电子商务有限责任公司</t>
  </si>
  <si>
    <t>https://detail.1688.com/offer/596012425152.html?_t=1685350687777&amp;spm=a2615.7691456.co_0_0_wangpu_score_0_0_0_0_1_0_0000_0.0</t>
  </si>
  <si>
    <t>Features:
1.     [MULTI-PURPOSE] The Garden Tools Organizer is a versatile storage solution that can accommodate all types of yard tools of long and short handle varying length yard tools.
2.     [MOBILE STORAGE] Utility Rack equipped with strong wheels, can be easily moved around to wherever you need it be, indoors, outdoors, or in the garage, basement, shed.
3.     [DURABLE STRUCTURE] The organizer made of sturdy plastic, this organizer is designed to withstand the wear and tear of outdoor use.
4.     [EASY ASSEMBLY] With its simple design, the organizer can be easily assembled without requiring any special tools or skills.
5.     [VERSATILE USE] Whether you're a professional landscaper, a gardening enthusiast or just someone who wants to keep their tools organized, the garage tool storage rack is the perfect solution for you.
Specification:
-100% brand new, high quality
-Garden Tool Organiser/Trolley
-Material: Plastic
-Measurements: about 76cm x 37cm x 13cm
-Material: Heavy Duty and Durable Polymer
-Sturdy Wheels For Easy Mobility
-Simple Assembly, No Tools Required
-Designed To Hold about 40 Short and Long Handled Tools
-Slots Made To Fit Garden Tools Of Various Shapes and Sizes
-Portable, Compact and Convenient
-Space Saving Storage Design
-Keep Your Tools In One Place, Orderly and Uncluttered
Ideal For Your Garden Shed Or Garage
Package Includes:
1Set*Garden Tools Organizer
Note:Please allow slightly errors due to manual measurement and different monitors.</t>
  </si>
  <si>
    <t>Garden Tool Organizer Rakes Shovels Rack Hand Tools Storage Rack large Tools Mop Broom Holder for Shed Outside Lawn Home
SEDY® Garden Tool Organiser 40 Tool Capacity Mobile Portable Space Saving</t>
  </si>
  <si>
    <t>1Pc Garden Tools Organizer Trolley Hand Tools Storage Rack Portable Space Saving</t>
  </si>
  <si>
    <t>Garden Tools Organizer Trolley Hand Tools Storage Rack for Garden Shed Or Garage</t>
  </si>
  <si>
    <t>Garden Tools Organizer Multifunctional Storage Rack Short and Long Handled Tools</t>
  </si>
  <si>
    <t>https://www.ebay.com.au/itm/385309413748</t>
  </si>
  <si>
    <t>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MA%252BfVxeRESJphgpv%252FeHm8qeFAS92YSYPz3lrA%253D%253D%7Campid%3APL_CLK%7Cclp%3A4429486</t>
  </si>
  <si>
    <t>K9</t>
  </si>
  <si>
    <t>DG56600000</t>
  </si>
  <si>
    <t>跨境充电手电筒P50</t>
  </si>
  <si>
    <t>义乌市瑾乐户外用品有限公司</t>
  </si>
  <si>
    <t>https://detail.1688.com/offer/705265199162.html</t>
  </si>
  <si>
    <t>中性白盒</t>
  </si>
  <si>
    <t>Description：
The latest long-range flashlight as the light-emitting point.  It is the flashlight with the longest irradiation distance on the market.  There are 7 modes, suitable for various places.  The flashlight uses 18650 can be used for 6-15 hours on a single charge.  4-level power display, keep abreast of the remaining power at any time, use the C-type fast charging charger to charge, the charging speed is 2 times that of ordinary chargers.  It is a must for outdoor activities and a little helper for the family.
Specifications：
-100% brand new, high quality
- Wick: 50W Wick
- Material: aluminum alloy
- Bright light battery life: 6-15 hours
- Battery: 18650
- Colour: Black
- Charging method: Type-C
- Waterproof grade: ife waterproof
- Shockproof: yes
- Weight: about250g
- Size: about 17.2*4.6*3.5cm
- Fixed focus: telescopic zoom
- Conversion method: button
- 7 gears (strong light, medium light, flash light, cob strong light , cob weak light , cob red light , cob red flash light)
NOTE:double click the button to turn on cob light.
Package List：
1 x Flashlight
1 x Lanyard
1 x USB Charger
1 x 18650 battery(opcional)</t>
  </si>
  <si>
    <t>Powerful Long Shot LED Flashlight Tactical Torch Outdoor Lighting USB Rechargeable Waterproof Camping COB Zoomable Light
3000 Meters Most Powerful LED Flashlight TYPE-C USB Rechargeable Torch Light High Power Flashlight Tactical Lantern 100000LM</t>
  </si>
  <si>
    <t>1x LED Flashlight Telescopic Zoom USB Type-C Fast Charging for Outdoor Essential</t>
  </si>
  <si>
    <t>LED Flashlight 7 Gears Telescopic Zoom USB Type-C Fast Charging Waterproof Torch</t>
  </si>
  <si>
    <t>1Pc LED Flashlight 7 Modes Telescopic Zoom USB Type-C Fast Charging Black Torch</t>
  </si>
  <si>
    <t>https://www.ebay.com.au/itm/285012960178</t>
  </si>
  <si>
    <t>DG56600101</t>
  </si>
  <si>
    <t>户外露营灯CL01老款</t>
  </si>
  <si>
    <t>东莞市镖马实业有限公司</t>
  </si>
  <si>
    <t>https://detail.1688.com/offer/681393439095.html</t>
  </si>
  <si>
    <t>固定轴</t>
  </si>
  <si>
    <t>Feature:
1.   [gimbal head] the upgraded version of cl01 uses gimbal head rotating shaft, which not only realizes multi-angle lighting, but also the gimbal support can adapt to other electronic products (such as cameras) that need to be placed on the support, which is more practical;
2.   [highlight LED lamp] cl01 upgraded camping lamp is equipped with 84 high light LED beads, providing excellent lighting effect, instantly lighting the dark space, and the lampshade covers the LED beads.    It is carefully designed to extend its service life;    Fireproof PC raw material metal bracket is safer;    One key switch is easy to operate;
3.   [easy installation and portability] the three section telescopic sleeve can be stretched to a height of 70cm-180cm according to the actual needs at different angles of the leg frame.    It is equipped with a shoulder storage bag, which is portable and convenient to carry and store;
4.   [new upgrade] metal hose connection, multi angle lighting;
Specifications:
-100% brand new, high quality
-Model: cl01 upgrade
-Materials: metal support + fireproof PC raw materials
-Input：5V-1.5A
-Number of Lights：LED 84 PCS
-Color Temperature :6500-7000k
-Product Size：59×7.5×7.5CM 
-Weight：about 800g
-Expanded: about 180cm
Package Includes:
1 x LED panel lamp
1 x Height Adjustable Tripod
Note:
1.   Due to the different monitor and light effect, the actual color of the item might be slightly different from the color showed on the pictures.    Thank you!
2.   Please allow 1-2cm measuring deviation due to manual measurement.</t>
  </si>
  <si>
    <t>Portable Outdoors Led Work Light USB Tripod Camping Lamp Spotlight SMD Telescopic Pillar Lamps For Road Travel Fishing BBQ
Portable Camping Light LED Selfie Light Lamp Photography Light with Tripod Stand for Outdoor Picnic Barbecue Working Live Stream</t>
  </si>
  <si>
    <t>Portable Outdoors Led Work Light Camping Light LED with Adjustable Tripod Stand</t>
  </si>
  <si>
    <t>1x Portable Outdoor Selfie Light Lamp Photography Light with Adjust Tripod Stand</t>
  </si>
  <si>
    <t>Outdoors Led Work Light LED Photography Light with Tripod Stand For Fishing BBQ</t>
  </si>
  <si>
    <t>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t>
  </si>
  <si>
    <t>金元-英国专线，0-44kg</t>
  </si>
  <si>
    <t>DG56600102</t>
  </si>
  <si>
    <t>户外露营灯CL01新款</t>
  </si>
  <si>
    <t>https://detail.1688.com/offer/680412464937.html</t>
  </si>
  <si>
    <t>360度旋转轴</t>
  </si>
  <si>
    <t>金元-英国专线，0-45kg</t>
  </si>
  <si>
    <t>金元-英国专线，0-46kg</t>
  </si>
  <si>
    <t>金元-英国专线，0-47kg</t>
  </si>
  <si>
    <t>金元-英国专线，0-48kg</t>
  </si>
  <si>
    <t>金元-英国专线，0-50kg</t>
  </si>
  <si>
    <t>金元-英国专线，0-53kg</t>
  </si>
  <si>
    <t>金元-英国专线，0-51kg</t>
  </si>
  <si>
    <t>金元-英国专线，0-54kg</t>
  </si>
  <si>
    <t>金元-英国专线，0-52kg</t>
  </si>
  <si>
    <t>金元-英国专线，0-60kg</t>
  </si>
  <si>
    <t>金元-英国专线，0-61kg</t>
  </si>
  <si>
    <t>金元-英国专线，0-49kg</t>
  </si>
  <si>
    <t>金元-英国专线，0-62kg</t>
  </si>
  <si>
    <t>金元-英国专线，0-63kg</t>
  </si>
  <si>
    <t>金元-英国专线，0-64kg</t>
  </si>
  <si>
    <t>金元-英国专线，0-65kg</t>
  </si>
  <si>
    <t>金元-英国专线，0-66kg</t>
  </si>
  <si>
    <t>金元-英国专线，0-67kg</t>
  </si>
  <si>
    <t>金元-英国专线，0-68kg</t>
  </si>
  <si>
    <t>金元-英国专线，0-69kg</t>
  </si>
  <si>
    <t>金元-英国专线，0-70kg</t>
  </si>
  <si>
    <t>金元-英国专线，0-71kg</t>
  </si>
  <si>
    <t>dsheet_row_id</t>
  </si>
  <si>
    <t>dsheet_shop_initial</t>
  </si>
  <si>
    <t>dsheet_sitecode</t>
  </si>
  <si>
    <t>dsheet_currency</t>
  </si>
  <si>
    <t>dsheet_format</t>
  </si>
  <si>
    <t>dsheet_duration</t>
  </si>
  <si>
    <t>dsheet_var_parent_sku</t>
  </si>
  <si>
    <t>dsheet_product_code</t>
  </si>
  <si>
    <t>dsheet_remark</t>
  </si>
  <si>
    <t>dsheet_var_photo</t>
  </si>
  <si>
    <t>dsheet_var_child_var1</t>
  </si>
  <si>
    <t>dsheet_var_child_var2</t>
  </si>
  <si>
    <t>dsheet_var_child_var3</t>
  </si>
  <si>
    <t>dsheet_var_child_var4</t>
  </si>
  <si>
    <t>dsheet_var_child_var5</t>
  </si>
  <si>
    <t>dsheet_var_ean</t>
  </si>
  <si>
    <t>dsheet_var_upc</t>
  </si>
  <si>
    <t>dsheet_var_isbn</t>
  </si>
  <si>
    <t>dsheet_var_epid</t>
  </si>
  <si>
    <t>dsheet_lot_size</t>
  </si>
  <si>
    <t>dsheet_qty</t>
  </si>
  <si>
    <t>dsheet_price</t>
  </si>
  <si>
    <t>dsheet_price_dis</t>
  </si>
  <si>
    <t>dsheet_discount_profileid</t>
  </si>
  <si>
    <t>dsheet_isoffer</t>
  </si>
  <si>
    <t>dsheet_rejectamt</t>
  </si>
  <si>
    <t>dsheet_acceptamt</t>
  </si>
  <si>
    <t>dsheet_payment_method</t>
  </si>
  <si>
    <t>dsheet_paypal_email</t>
  </si>
  <si>
    <t>dsheet_autopay</t>
  </si>
  <si>
    <t>dsheet_checkout_policy</t>
  </si>
  <si>
    <t>dsheet_vatratepercent</t>
  </si>
  <si>
    <t>dsheet_itemcountry</t>
  </si>
  <si>
    <t>dsheet_itemlocation</t>
  </si>
  <si>
    <t>dsheet_full_item_model</t>
  </si>
  <si>
    <t>dsheet_ship_to_country</t>
  </si>
  <si>
    <t>dsheet_exclude_shiptolocation</t>
  </si>
  <si>
    <t>dsheet_ship_service</t>
  </si>
  <si>
    <t>dsheet_first_post</t>
  </si>
  <si>
    <t>dsheet_second_post</t>
  </si>
  <si>
    <t>dsheet_ship_surcharge</t>
  </si>
  <si>
    <t>dsheet_intl_ship_service</t>
  </si>
  <si>
    <t>dsheet_intl_ship_location</t>
  </si>
  <si>
    <t>dsheet_intl_first_post</t>
  </si>
  <si>
    <t>dsheet_intl_second_post</t>
  </si>
  <si>
    <t>dsheet_max_dispatch_time</t>
  </si>
  <si>
    <t>dsheet_return_accepted</t>
  </si>
  <si>
    <t>dsheet_return_refund</t>
  </si>
  <si>
    <t>dsheet_return_within</t>
  </si>
  <si>
    <t>dsheet_return_shipby</t>
  </si>
  <si>
    <t>dsheet_intl_return_accepted</t>
  </si>
  <si>
    <t>dsheet_intl_return_refund</t>
  </si>
  <si>
    <t>dsheet_intl_return_within</t>
  </si>
  <si>
    <t>dsheet_intl_return_shipby</t>
  </si>
  <si>
    <t>dsheet_return_policy</t>
  </si>
  <si>
    <t>dsheet_domestic_rate_table_id</t>
  </si>
  <si>
    <t>dsheet_international_rate_table_id</t>
  </si>
  <si>
    <t>dsheet_pkg_type</t>
  </si>
  <si>
    <t>dsheet_pkg_irregular</t>
  </si>
  <si>
    <t>dsheet_pkg_length</t>
  </si>
  <si>
    <t>dsheet_pkg_width</t>
  </si>
  <si>
    <t>dsheet_pkg_depth</t>
  </si>
  <si>
    <t>dsheet_pkg_major</t>
  </si>
  <si>
    <t>dsheet_pkg_minor</t>
  </si>
  <si>
    <t>dsheet_ebay_policy_fulfillment</t>
  </si>
  <si>
    <t>dsheet_ebay_policy_payment</t>
  </si>
  <si>
    <t>dsheet_ebay_policy_return</t>
  </si>
  <si>
    <t>dsheet_ebay_policy_enabled</t>
  </si>
  <si>
    <t>dsheet_productsize</t>
  </si>
  <si>
    <t>dsheet_receivedesc1</t>
  </si>
  <si>
    <t>dsheet_receivedesc2</t>
  </si>
  <si>
    <t>dsheet_receivedesc3</t>
  </si>
  <si>
    <t>dsheet_receivedesc4</t>
  </si>
  <si>
    <t>dsheet_receivedesc5</t>
  </si>
  <si>
    <t>dsheet_maindesc01</t>
  </si>
  <si>
    <t>dsheet_maindesc02</t>
  </si>
  <si>
    <t>dsheet_maindesc03</t>
  </si>
  <si>
    <t>dsheet_maindesc04</t>
  </si>
  <si>
    <t>dsheet_maindesc05</t>
  </si>
  <si>
    <t>dsheet_maindesc06</t>
  </si>
  <si>
    <t>dsheet_maindesc07</t>
  </si>
  <si>
    <t>dsheet_maindesc08</t>
  </si>
  <si>
    <t>dsheet_maindesc09</t>
  </si>
  <si>
    <t>dsheet_maindesc10</t>
  </si>
  <si>
    <t>dsheet_video01</t>
  </si>
  <si>
    <t>dsheet_epr_echo_participation_fee</t>
  </si>
  <si>
    <t>dsheet_epr_producer_product_id</t>
  </si>
  <si>
    <t>dsheet_epr_product_documentation_id</t>
  </si>
  <si>
    <t>dsheet_epr_product_package_id</t>
  </si>
  <si>
    <t>dsheet_epr_shipment_package_id</t>
  </si>
  <si>
    <t>dsheet_pictotal</t>
  </si>
  <si>
    <t>dsheet_poster</t>
  </si>
  <si>
    <t>dsheet_poster_link</t>
  </si>
  <si>
    <t>dsheet_gallery</t>
  </si>
  <si>
    <t>dsheet_gallerytype</t>
  </si>
  <si>
    <t>dsheet_photofirst</t>
  </si>
  <si>
    <t>dsheet_pic_use_actual_path</t>
  </si>
  <si>
    <t>dsheet_desc_use_actual_html</t>
  </si>
  <si>
    <t>dsheet_cmptblty_use_profile</t>
  </si>
  <si>
    <t>dsheet_pic_actual_paths</t>
  </si>
  <si>
    <t>dsheet_condition_id</t>
  </si>
  <si>
    <t>dsheet_condition_desc</t>
  </si>
  <si>
    <t>dsheet_ebcategory</t>
  </si>
  <si>
    <t>dsheet_ebcategory2</t>
  </si>
  <si>
    <t>dsheet_shopcategory1</t>
  </si>
  <si>
    <t>dsheet_shopcategory2</t>
  </si>
  <si>
    <t>dsheet_sitecategory</t>
  </si>
  <si>
    <t>dsheet_titleexternal</t>
  </si>
  <si>
    <t>dsheet_subtitleexternal</t>
  </si>
  <si>
    <t>dsheet_titleinternal</t>
  </si>
  <si>
    <t>dsheet_item_specific_1</t>
  </si>
  <si>
    <t>dsheet_item_specific_2</t>
  </si>
  <si>
    <t>dsheet_item_specific_3</t>
  </si>
  <si>
    <t>dsheet_item_specific_4</t>
  </si>
  <si>
    <t>dsheet_item_specific_5</t>
  </si>
  <si>
    <t>dsheet_item_specific_6</t>
  </si>
  <si>
    <t>dsheet_item_specific_7</t>
  </si>
  <si>
    <t>dsheet_item_specific_8</t>
  </si>
  <si>
    <t>dsheet_item_specific_9</t>
  </si>
  <si>
    <t>dsheet_item_specific_10</t>
  </si>
  <si>
    <t>dsheet_item_specific_11</t>
  </si>
  <si>
    <t>dsheet_item_specific_12</t>
  </si>
  <si>
    <t>dsheet_item_specific_13</t>
  </si>
  <si>
    <t>dsheet_item_specific_14</t>
  </si>
  <si>
    <t>dsheet_item_specific_15</t>
  </si>
  <si>
    <t>dsheet_item_specific_16</t>
  </si>
  <si>
    <t>dsheet_item_specific_17</t>
  </si>
  <si>
    <t>dsheet_item_specific_18</t>
  </si>
  <si>
    <t>dsheet_item_specific_19</t>
  </si>
  <si>
    <t>dsheet_item_specific_20</t>
  </si>
  <si>
    <t>dsheet_item_specific_21</t>
  </si>
  <si>
    <t>dsheet_item_specific_22</t>
  </si>
  <si>
    <t>dsheet_item_specific_23</t>
  </si>
  <si>
    <t>dsheet_item_specific_24</t>
  </si>
  <si>
    <t>dsheet_item_specific_25</t>
  </si>
  <si>
    <t>dsheet_item_specific_26</t>
  </si>
  <si>
    <t>dsheet_item_specific_27</t>
  </si>
  <si>
    <t>dsheet_item_specific_28</t>
  </si>
  <si>
    <t>dsheet_item_specific_29</t>
  </si>
  <si>
    <t>dsheet_item_specific_30</t>
  </si>
  <si>
    <t>dsheet_item_specific_31</t>
  </si>
  <si>
    <t>dsheet_item_specific_32</t>
  </si>
  <si>
    <t>dsheet_item_specific_33</t>
  </si>
  <si>
    <t>dsheet_item_specific_34</t>
  </si>
  <si>
    <t>dsheet_item_specific_35</t>
  </si>
  <si>
    <t>dsheet_item_specific_36</t>
  </si>
  <si>
    <t>dsheet_item_specific_37</t>
  </si>
  <si>
    <t>dsheet_item_specific_38</t>
  </si>
  <si>
    <t>dsheet_item_specific_39</t>
  </si>
  <si>
    <t>dsheet_item_specific_40</t>
  </si>
  <si>
    <t>dsheet_item_specific_41</t>
  </si>
  <si>
    <t>dsheet_item_specific_42</t>
  </si>
  <si>
    <t>dsheet_item_specific_43</t>
  </si>
  <si>
    <t>dsheet_item_specific_44</t>
  </si>
  <si>
    <t>dsheet_item_specific_45</t>
  </si>
  <si>
    <t>dsheet_catalog_use_photo</t>
  </si>
  <si>
    <t>dsheet_catalog_use_specific</t>
  </si>
  <si>
    <t>dsheet_profile_idx</t>
  </si>
  <si>
    <t>dsheet_cmptblty_profile_idx</t>
  </si>
  <si>
    <t>dsheet_template_idx</t>
  </si>
  <si>
    <t>dsheet_tag</t>
  </si>
  <si>
    <t>dsheet_attr_group</t>
  </si>
  <si>
    <t>dsheet_listenhancement</t>
  </si>
  <si>
    <t>dsheet_intl_site_visibilility</t>
  </si>
  <si>
    <t>dsheet_keep_enabled</t>
  </si>
  <si>
    <t>dsheet_use_actual_stklvl</t>
  </si>
  <si>
    <t>dsheet_EOF</t>
  </si>
  <si>
    <t>Row ID</t>
  </si>
  <si>
    <t>Sales channel</t>
  </si>
  <si>
    <t>Site</t>
  </si>
  <si>
    <t>Cur.</t>
  </si>
  <si>
    <t>L.Fmt</t>
  </si>
  <si>
    <t>L.Dur.</t>
  </si>
  <si>
    <t>P.SKU</t>
  </si>
  <si>
    <t>Remark</t>
  </si>
  <si>
    <t>Pic.Variation</t>
  </si>
  <si>
    <t>Mutli-variation Name:Value Pair 1</t>
  </si>
  <si>
    <t>Mutli-variation Name:Value Pair 2</t>
  </si>
  <si>
    <t>Mutli-variation Name:Value Pair 3</t>
  </si>
  <si>
    <t>Mutli-variation Name:Value Pair 4</t>
  </si>
  <si>
    <t>Mutli-variation Name:Value Pair 5</t>
  </si>
  <si>
    <t>Mutli-variation EAN</t>
  </si>
  <si>
    <t>Mutli-variation UPC</t>
  </si>
  <si>
    <t>Mutli-variation ISBN</t>
  </si>
  <si>
    <t>Mutli-variation ePID</t>
  </si>
  <si>
    <t>Lot</t>
  </si>
  <si>
    <t>Qty</t>
  </si>
  <si>
    <t>Price</t>
  </si>
  <si>
    <t>Strikethrough Price</t>
  </si>
  <si>
    <t>Postage Discount Profile ID</t>
  </si>
  <si>
    <t>O.</t>
  </si>
  <si>
    <t>R.Amt</t>
  </si>
  <si>
    <t>A.Amt</t>
  </si>
  <si>
    <t>Payment</t>
  </si>
  <si>
    <t>PayPal Email</t>
  </si>
  <si>
    <t>Immediate Payment</t>
  </si>
  <si>
    <t>Payment Instruction</t>
  </si>
  <si>
    <t>VAT (Value-added Tax) rate</t>
  </si>
  <si>
    <t>Item Country</t>
  </si>
  <si>
    <t>Item location</t>
  </si>
  <si>
    <t>Item Postal Code</t>
  </si>
  <si>
    <t>Ship to (Region/country)</t>
  </si>
  <si>
    <t>Ship to (Exclusion List)</t>
  </si>
  <si>
    <t>Shipping Service(Domestic)</t>
  </si>
  <si>
    <t>Post.D.</t>
  </si>
  <si>
    <t>Postage Domestic (Additional)</t>
  </si>
  <si>
    <t>Add a surcharge for Alaska, Hawaii, and Puerto Rico</t>
  </si>
  <si>
    <t>Shipping service(International)</t>
  </si>
  <si>
    <t>Shipping Location</t>
  </si>
  <si>
    <t>Post.I.</t>
  </si>
  <si>
    <t>Postage International(Additional)</t>
  </si>
  <si>
    <t>Handling Time</t>
  </si>
  <si>
    <t>Return Accepted</t>
  </si>
  <si>
    <t>Return Refund</t>
  </si>
  <si>
    <t>Return Within</t>
  </si>
  <si>
    <t>Return Ship By</t>
  </si>
  <si>
    <t>International Return Accepted</t>
  </si>
  <si>
    <t>International Return Refund</t>
  </si>
  <si>
    <t>International Return Within</t>
  </si>
  <si>
    <t>International Return Ship By</t>
  </si>
  <si>
    <t>Return Policy</t>
  </si>
  <si>
    <t>Domestic Rate Table</t>
  </si>
  <si>
    <t>International Rate Table</t>
  </si>
  <si>
    <t>Package type</t>
  </si>
  <si>
    <t>Irregular package</t>
  </si>
  <si>
    <t>Package length</t>
  </si>
  <si>
    <t>Package width</t>
  </si>
  <si>
    <t>Package depth</t>
  </si>
  <si>
    <t>Package weight (Major)</t>
  </si>
  <si>
    <t>Package weight (Minor)</t>
  </si>
  <si>
    <t>eBay Shipping policy</t>
  </si>
  <si>
    <t>eBay Payment policy</t>
  </si>
  <si>
    <t>eBay Return policy</t>
  </si>
  <si>
    <t>Use eBay Policy</t>
  </si>
  <si>
    <t>Product size Desc</t>
  </si>
  <si>
    <t>Custom section Header</t>
  </si>
  <si>
    <t>Custom section Desc1</t>
  </si>
  <si>
    <t>Custom section Desc2</t>
  </si>
  <si>
    <t>Custom section Desc3</t>
  </si>
  <si>
    <t>Custom section Desc4</t>
  </si>
  <si>
    <t>Detail item Desc-1</t>
  </si>
  <si>
    <t>Detail item Desc-2</t>
  </si>
  <si>
    <t>Detail item Desc-3</t>
  </si>
  <si>
    <t>Detail item Desc-4</t>
  </si>
  <si>
    <t>Detail item Desc-5</t>
  </si>
  <si>
    <t>Detail item Desc-6</t>
  </si>
  <si>
    <t>Detail item Desc-7</t>
  </si>
  <si>
    <t>Detail item Desc-8</t>
  </si>
  <si>
    <t>Detail item Desc-9</t>
  </si>
  <si>
    <t>Detail item Desc-10</t>
  </si>
  <si>
    <t>eBay Video ID</t>
  </si>
  <si>
    <t>EPR Echo Participation Fee</t>
  </si>
  <si>
    <t>EPR Producer Product ID</t>
  </si>
  <si>
    <t>EPR Product Documentation ID</t>
  </si>
  <si>
    <t>EPR Product Package ID</t>
  </si>
  <si>
    <t>EPR Shipment Package ID</t>
  </si>
  <si>
    <t>T.Pic</t>
  </si>
  <si>
    <t>Poster File name(eg x.jpg  ,y,png)HTML</t>
  </si>
  <si>
    <t>URL of Poster Link</t>
  </si>
  <si>
    <t>Photo Gallery File name(eg x.jpg  ,y.gif)HTML</t>
  </si>
  <si>
    <t>Photo Gallery Type</t>
  </si>
  <si>
    <t>Auto generated photo file name header</t>
  </si>
  <si>
    <t>Pic is actual path</t>
  </si>
  <si>
    <t>Description is html</t>
  </si>
  <si>
    <t>Dynamic link to Compatibility profile</t>
  </si>
  <si>
    <t>Item Pictures HTML Path</t>
  </si>
  <si>
    <t>Item condition</t>
  </si>
  <si>
    <t>Item Condition Desc</t>
  </si>
  <si>
    <t>eBay.Cat1</t>
  </si>
  <si>
    <t>Ebay category 2</t>
  </si>
  <si>
    <t>Shop.Cat1</t>
  </si>
  <si>
    <t>Shop.Cat2</t>
  </si>
  <si>
    <t>Site.Cat</t>
  </si>
  <si>
    <t>Item Title</t>
  </si>
  <si>
    <t>Item Subtitle</t>
  </si>
  <si>
    <t>Item internal title</t>
  </si>
  <si>
    <t>Item specific:Value Pair 1</t>
  </si>
  <si>
    <t>Item specific:Value Pair 2</t>
  </si>
  <si>
    <t>Item specific:Value Pair 3</t>
  </si>
  <si>
    <t>Item specific:Value Pair 4</t>
  </si>
  <si>
    <t>Item specific:Value Pair 5</t>
  </si>
  <si>
    <t>Item specific:Value Pair 6</t>
  </si>
  <si>
    <t>Item specific:Value Pair 7</t>
  </si>
  <si>
    <t>Item specific:Value Pair 8</t>
  </si>
  <si>
    <t>Item specific:Value Pair 9</t>
  </si>
  <si>
    <t>Item specific:Value Pair 10</t>
  </si>
  <si>
    <t>Item specific:Value Pair 11</t>
  </si>
  <si>
    <t>Item specific:Value Pair 12</t>
  </si>
  <si>
    <t>Item specific:Value Pair 13</t>
  </si>
  <si>
    <t>Item specific:Value Pair 14</t>
  </si>
  <si>
    <t>Item specific:Value Pair 15</t>
  </si>
  <si>
    <t>Item specific:Value Pair 16</t>
  </si>
  <si>
    <t>Item specific:Value Pair 17</t>
  </si>
  <si>
    <t>Item specific:Value Pair 18</t>
  </si>
  <si>
    <t>Item specific:Value Pair 19</t>
  </si>
  <si>
    <t>Item specific:Value Pair 20</t>
  </si>
  <si>
    <t>Item specific:Value Pair 21</t>
  </si>
  <si>
    <t>Item specific:Value Pair 22</t>
  </si>
  <si>
    <t>Item specific:Value Pair 23</t>
  </si>
  <si>
    <t>Item specific:Value Pair 24</t>
  </si>
  <si>
    <t>Item specific:Value Pair 25</t>
  </si>
  <si>
    <t>Item specific:Value Pair 26</t>
  </si>
  <si>
    <t>Item specific:Value Pair 27</t>
  </si>
  <si>
    <t>Item specific:Value Pair 28</t>
  </si>
  <si>
    <t>Item specific:Value Pair 29</t>
  </si>
  <si>
    <t>Item specific:Value Pair 30</t>
  </si>
  <si>
    <t>Item specific:Value Pair 31</t>
  </si>
  <si>
    <t>Item specific:Value Pair 32</t>
  </si>
  <si>
    <t>Item specific:Value Pair 33</t>
  </si>
  <si>
    <t>Item specific:Value Pair 34</t>
  </si>
  <si>
    <t>Item specific:Value Pair 35</t>
  </si>
  <si>
    <t>Item specific:Value Pair 36</t>
  </si>
  <si>
    <t>Item specific:Value Pair 37</t>
  </si>
  <si>
    <t>Item specific:Value Pair 38</t>
  </si>
  <si>
    <t>Item specific:Value Pair 39</t>
  </si>
  <si>
    <t>Item specific:Value Pair 40</t>
  </si>
  <si>
    <t>Item specific:Value Pair 41</t>
  </si>
  <si>
    <t>Item specific:Value Pair 42</t>
  </si>
  <si>
    <t>Item specific:Value Pair 43</t>
  </si>
  <si>
    <t>Item specific:Value Pair 44</t>
  </si>
  <si>
    <t>Item specific:Value Pair 45</t>
  </si>
  <si>
    <t>Use stock photo</t>
  </si>
  <si>
    <t>Use catalog specific</t>
  </si>
  <si>
    <t>Business Profile ID</t>
  </si>
  <si>
    <t>Compatibility Profile ID</t>
  </si>
  <si>
    <t>Template ID</t>
  </si>
  <si>
    <t>Tag</t>
  </si>
  <si>
    <t>Attribute Group</t>
  </si>
  <si>
    <t>List Enhancement</t>
  </si>
  <si>
    <t>International Site Visibility</t>
  </si>
  <si>
    <t>Keep One Active</t>
  </si>
  <si>
    <t>Use Actual Stock</t>
  </si>
  <si>
    <t>9071968</t>
  </si>
  <si>
    <t>Australia</t>
  </si>
  <si>
    <t>AUD</t>
  </si>
  <si>
    <t>BIN</t>
  </si>
  <si>
    <t>GTC</t>
  </si>
  <si>
    <t>GAW@#SZ050090037400RK-P</t>
  </si>
  <si>
    <t>GAW@#SZ050090037400RK-1</t>
  </si>
  <si>
    <t>SZ050090037400RK-1AM.jpg</t>
  </si>
  <si>
    <t>Item Colour:Silver</t>
  </si>
  <si>
    <t>Does not appy</t>
  </si>
  <si>
    <t>1</t>
  </si>
  <si>
    <t>88</t>
  </si>
  <si>
    <t>4.99</t>
  </si>
  <si>
    <t>0</t>
  </si>
  <si>
    <t>PayPal</t>
  </si>
  <si>
    <t>greatartworks2@hotmail.com</t>
  </si>
  <si>
    <t>CN</t>
  </si>
  <si>
    <t>Chengdu</t>
  </si>
  <si>
    <t>Worldwide</t>
  </si>
  <si>
    <t>AL;AD;AT;US;UK;DE;BA;DE;GI;IS;IE;IT;JE;LI;MK;MD;MC;ME;SM;RS;SJ;CH;GB;VA;AI;AG;AW;BS;BB;BZ;VG;KY;CR;DM;DO;SV;GD;GP;GT;HT;HN;JM;MQ;MS;AN;NI;PA;KN;LC;VC;TT;VI;HK;MO;TW;BO;CO;EC;FK;GF;GY;PY;SR;UY;VE;BM;GL;PM;US;DZ;AO;BJ;BW;BF;BI;CM;CV;CF;TD;KM;CD;CG;CI;DJ;EG;GQ;ER;ET;GA;GM;GH;GN;GW;KE;LS;LR;LY;MG;MW;ML;MR;MU;YT;MA;MZ;NA;NE;NG;RE;RW;SH;SN;SC;SL;SO;SZ;TZ;TG;TN;UG;EH;ZM;ZW;IQ;AF;CN;GE;AS;CK;FJ;PF;GU;KI;MH;FM;NR;NC;NU;PW;PG;SB;TO;TV;VU;WF;WS;CA</t>
  </si>
  <si>
    <t>AU_EconomyShippingFromGC</t>
  </si>
  <si>
    <t>AU_IntlEconomyShippingFromGC</t>
  </si>
  <si>
    <t>7</t>
  </si>
  <si>
    <t>ReturnsAccepted</t>
  </si>
  <si>
    <t>MoneyBack</t>
  </si>
  <si>
    <t>Days_60</t>
  </si>
  <si>
    <t>Buyer</t>
  </si>
  <si>
    <t>1. You must be SATISFIED! We are confident that you will be 100% satisfied with our products.
2. Any Item may be returned for replacement or full refund of your purchase amount within 30 days of receiving the item.
3. No question ask - NO RESTOCKING FEE!!! You only need to pay for the return shipping cost. 
4. Shipping &amp; Handling cost is non-refundable.
5. Merchandise damaged or with missing components are not refundable.
6. All returned items must have a Return Merchandise Authorization number and buyers are responsible for return shipping with proper package.
7. We will not responsible for any items that it does not returned in accordance with the above terms.</t>
  </si>
  <si>
    <t>None</t>
  </si>
  <si>
    <t>&lt;p&gt;&lt;span style="font-size:16px"&gt;&lt;span style="font-family:times new roman,times,serif"&gt;&lt;strong&gt;Features:&lt;/strong&gt;&lt;br /&gt;
100% Brand New.&lt;br /&gt;
Great for homeowners and DIYers to quickly do jobs such as electronic assemblies and repairs, and home improvement projects, it&amp;#39;s also ideal for travel, camping etc..&lt;br /&gt;
The set of 2 multipurpose screwdrivers tool keychain including one flat head screwdriver and one phillips head screwdriver&lt;br /&gt;
Made of high quality stainless steel.&amp;nbsp;&lt;br /&gt;
Keychain design &amp;amp; Lightweight, suitable to every day carry with your key ring, belt or backpack...&lt;br /&gt;
The key body fits 1/4&amp;quot; head hex, and the key head with flat design better to exert your strength&lt;br /&gt;
The small size and keychain style of the Pocket Screwdriver makes it a convenient tool to carry with you every day, and it&amp;#39;s very lightweight only 30g/pair, easily attaches to your keys, belt or backpack.&lt;/span&gt;&lt;/span&gt;&lt;/p&gt;
&lt;p&gt;&amp;nbsp;&lt;/p&gt;
&lt;p&gt;&lt;span style="font-size:16px"&gt;&lt;span style="font-family:times new roman,times,serif"&gt;Material: Stainless steel&lt;br /&gt;
Color : Silver, Black&lt;br /&gt;
Pocket Mini Size: (L*W) approx: 68*13mm&lt;/span&gt;&lt;/span&gt;&lt;/p&gt;
&lt;p&gt;&amp;nbsp;&lt;/p&gt;
&lt;p&gt;&lt;span style="font-size:16px"&gt;&lt;span style="font-family:times new roman,times,serif"&gt;&lt;strong&gt;Package list:&lt;/strong&gt;&lt;br /&gt;
1 x Pocket Screwdriver Keychain&lt;/span&gt;&lt;/span&gt;&lt;/p&gt;
&lt;p&gt;&amp;nbsp;&lt;/p&gt;
&lt;p&gt;&lt;span style="font-size:16px"&gt;&lt;span style="font-family:times new roman,times,serif"&gt;&lt;strong&gt;Note:&amp;nbsp;&lt;/strong&gt;&lt;br /&gt;
1.Please allow 0.1-2cm error due to manual measurement.&lt;br /&gt;
2.The color may have different as the difference display, pls understand.&lt;/span&gt;&lt;/span&gt;&lt;/p&gt;</t>
  </si>
  <si>
    <t>https://www.greatartworksweb.com/digital/SZ050090037400RK-EM.jpg;
SZ050090037400RK-FM.jpg;
SZ050090037400RK-DM.jpg;
SZ050090037400RK-D1.jpg;
SZ050090037400RK-D3.jpg;
SZ050090037400RK-D2.jpg;
SZ050090037400RK-CC1.jpg</t>
  </si>
  <si>
    <t>Gallery</t>
  </si>
  <si>
    <t>SZ050090037400RK-EM.jpg;
SZ050090037400RK-FM.jpg;
SZ050090037400RK-DM.jpg;
SZ050090037400RK-D1.jpg;
SZ050090037400RK-D3.jpg;
SZ050090037400RK-D2.jpg;
SZ050090037400RK-CC1.jpg</t>
  </si>
  <si>
    <t>1000</t>
  </si>
  <si>
    <t>75236</t>
  </si>
  <si>
    <t>4782986012</t>
  </si>
  <si>
    <t>Portable Pocket Screwdriver Keychain Flat Head &amp; Phillips Head Screwdriver Set</t>
  </si>
  <si>
    <t>Brand:Unbranded</t>
  </si>
  <si>
    <t>MPN:Does Not Apply</t>
  </si>
  <si>
    <t>UPC:Does not apply</t>
  </si>
  <si>
    <t>Type:Screwdriver</t>
  </si>
  <si>
    <t>Material:Stainless Steel</t>
  </si>
  <si>
    <t>Pocket Mini Size: (L*W) approx: 68*13mm</t>
  </si>
  <si>
    <t>7223</t>
  </si>
  <si>
    <t>11991</t>
  </si>
  <si>
    <t>GAW@#SZ050090037400RK-2</t>
  </si>
  <si>
    <t>SZ050090037400RK-2AM.jpg</t>
  </si>
  <si>
    <t>Item Colour:Black</t>
  </si>
  <si>
    <t>o</t>
  </si>
  <si>
    <t>GAW@#DG46200000</t>
  </si>
  <si>
    <t>SZB03</t>
  </si>
  <si>
    <t>Item Colour:White</t>
  </si>
  <si>
    <t>GAW@#DG46200100</t>
  </si>
  <si>
    <t>50</t>
  </si>
  <si>
    <t>SZ001</t>
  </si>
  <si>
    <t>GAW@#DG46200200</t>
  </si>
  <si>
    <t>Item Size:S</t>
  </si>
  <si>
    <t>100</t>
  </si>
  <si>
    <t>Item Size:M</t>
  </si>
  <si>
    <t>Item Size:L</t>
  </si>
  <si>
    <t>Item Size:XL</t>
  </si>
  <si>
    <t>GAW@#DG46200300</t>
  </si>
  <si>
    <t>GAW@#DG46200400</t>
  </si>
  <si>
    <t>GAW@#DG61300000</t>
  </si>
  <si>
    <t>Item Type:HTC-1</t>
  </si>
  <si>
    <t>Item Type:HTC-2</t>
  </si>
  <si>
    <t>GAW@#DG60D00000</t>
  </si>
  <si>
    <t>2</t>
  </si>
  <si>
    <t>GAW@#DG6050000</t>
  </si>
  <si>
    <t>Item Colour:Yellow</t>
  </si>
  <si>
    <t>Item Colour:Blue</t>
  </si>
  <si>
    <t>GAW@#DG60500100</t>
  </si>
  <si>
    <t>GAW@#DG60500200</t>
  </si>
  <si>
    <t>GAW@#DG63B00000</t>
  </si>
  <si>
    <t>GAW@#DG56600000</t>
  </si>
  <si>
    <t>GAW@#DG56600100</t>
  </si>
  <si>
    <t>Item Type:Fixed shaft</t>
  </si>
  <si>
    <t>Item Type:360° Rotating shaft</t>
  </si>
  <si>
    <t>8807690</t>
  </si>
  <si>
    <t>UK</t>
  </si>
  <si>
    <t>GBP</t>
  </si>
  <si>
    <t>MD@#DG60D00000</t>
  </si>
  <si>
    <t>218</t>
  </si>
  <si>
    <t>9.66</t>
  </si>
  <si>
    <t>0.00</t>
  </si>
  <si>
    <t>magicdigitalsholder@GMail.com</t>
  </si>
  <si>
    <t>Please tell us your confirmed address and phone number.</t>
  </si>
  <si>
    <t>ShenZhen</t>
  </si>
  <si>
    <t>AD;AU;US;DE;DE;AL;BA;GI;IS;JE;LI;MC;MD;ME;MK;RS;SJ;SM;VA;IQ;AF;CN;GE;AG;AI;AN;AW;BB;BS;BZ;CR;DM;DO;GD;GP;GT;HN;HT;JM;KN;KY;LC;MQ;MS;NI;PA;PR;SV;TC;TT;VC;VG;VI;AO;BF;BI;BJ;BW;CD;CF;CG;CI;CM;CV;DJ;DZ;EG;EH;ER;ET;GA;GH;GM;GN;GQ;GW;KE;KM;LR;LS;LY;MA;MG;ML;MR;MU;MW;MZ;NA;NE;NG;RE;RW;SC;SH;SL;SN;SO;SZ;TD;TG;TN;TZ;UG;YT;ZM;ZW;BO;CO;EC;FK;GF;GY;PY;SR;UY;VE;AS;CK;FJ;FM;GU;KI;MH;NC;NR;NU;PF;PG;PW;SB;TO;TV;VU;WF;WS;BM;GL;PM;US;HK;MO;TW</t>
  </si>
  <si>
    <t>UK_EconomySppedPAK</t>
  </si>
  <si>
    <t>UK_IntlEconomyShippingFromGC</t>
  </si>
  <si>
    <t>5</t>
  </si>
  <si>
    <t>MoneyBackOrExchange</t>
  </si>
  <si>
    <t>1. You must be SATISFIED! We are confident that you will be 100% satisfied with our products._x005f_x005f_x005f_x005F_x005f_x005f_x005f_x000D_
2. Any Item may be returned for replacement or full refund of your purchase amount within 30 days of receiving the item._x005f_x005f_x005f_x005F_x005f_x005f_x005f_x000D_
3. No question ask - NO RESTOCKING FEE!!! You only need to pay for the return shipping cost. _x005f_x005f_x005f_x005F_x005f_x005f_x005f_x000D_
4. Shipping &amp; Handling cost is non-refundable._x005f_x005f_x005f_x005F_x005f_x005f_x005f_x000D_
5. Merchandise damaged or with missing components are not refundable._x005f_x005f_x005f_x005F_x005f_x005f_x005f_x000D_
6. All returned items must have a Return Merchandise Authorization number and buyers are responsible for return shipping with proper package._x005f_x005f_x005f_x005F_x005f_x005f_x005f_x000D_
7. We will not responsible for any items that it does not returned in accordance with the above terms.</t>
  </si>
  <si>
    <t>&lt;p&gt;&lt;span style="font-size:18px"&gt;&lt;span style="font-family:times new roman,times,serif"&gt;&lt;strong&gt;Product Features:&lt;/strong&gt;&lt;/span&gt;&lt;/span&gt;&lt;/p&gt;&lt;p&gt;&lt;span style="font-size:18px"&gt;&lt;span style="font-family:times new roman,times,serif"&gt;Brand New.&lt;br /&gt;Multi-use grill clip, easy to clip.&lt;br /&gt;Suitable for clamping grilled meat, clamping bread, clamping charcoal and many other needs.&lt;br /&gt;Simple shape, comfortable grip. Steel bar is strong and good, not easy to damage, easy to clean.&lt;br /&gt;Clip mouth serrated design, clip solid.&lt;br /&gt;Stainless steel handle, comfortable in the hand.&lt;/span&gt;&lt;/span&gt;&lt;/p&gt;&lt;p&gt;&lt;br /&gt;&lt;span style="font-size:18px"&gt;&lt;span style="font-family:times new roman,times,serif"&gt;&lt;strong&gt;Specifications:&lt;/strong&gt;&lt;br /&gt;Product name: Multi-purpose baking folder&lt;br /&gt;Product material: Stainless steel&lt;br /&gt;Product Size: 29.5*9*3.5CM&lt;br /&gt;Product weight: 91g&lt;br /&gt;Product color: Silver&lt;br /&gt;Product use: Clip grill, bread, charcoal, etc.&lt;/span&gt;&lt;/span&gt;&lt;/p&gt;&lt;p&gt;&amp;nbsp;&lt;/p&gt;&lt;p&gt;&lt;strong&gt;&lt;span style="font-size:18px"&gt;&lt;span style="font-family:times new roman,times,serif"&gt;Package List:&lt;/span&gt;&lt;/span&gt;&lt;/strong&gt;&lt;/p&gt;&lt;p&gt;2Pcs stainless steel barbecue tongs 29.5 cm&lt;/p&gt;</t>
  </si>
  <si>
    <t>http://www.magicdigitals.com/digital/DG60D00000-BC3.jpg;DG60D00000-BC2.jpg;DG60D00000-BC1.jpg;DG60D00000-BD1.jpg;DG60D00000-AD1.jpg;DG60D00000-AD5.jpg;DG60D00000-AC1.jpg;DG60D00000-AC2.jpg;DG60D00000-CC1.jpg</t>
  </si>
  <si>
    <t>DG60D00000-AC1.jpg;DG60D00000-AC2.jpg;DG60D00000-CC1.jpg;DG60D00000-AD2.jpg;DG60D00000-AD3.jpg;DG60D00000-AD4.jpg;DG60D00000-AD6.jpg;DG60D00000-AD7.jpg;DG60D00000-AD8.jpg</t>
  </si>
  <si>
    <t>20725</t>
  </si>
  <si>
    <t>2828257014</t>
  </si>
  <si>
    <t>2x BBQ Tongs for Grilling Stainless Steel Barbecue Clip Bread Clamp Cooking Tool</t>
  </si>
  <si>
    <t>EAN:Does not apply</t>
  </si>
  <si>
    <t>Material:Stainless steel</t>
  </si>
  <si>
    <t>Quantity:2 Pcs/Lot</t>
  </si>
  <si>
    <t>Type:Tongs</t>
  </si>
  <si>
    <t>Set Includes:Tongs</t>
  </si>
  <si>
    <t>Handle Material:Stainless Steel</t>
  </si>
  <si>
    <t>Head Material:Stainless Steel</t>
  </si>
  <si>
    <t>Features:Easy Clean</t>
  </si>
  <si>
    <t>Colour:Silver</t>
  </si>
  <si>
    <t>Number in Pack:2</t>
  </si>
  <si>
    <t>Size:29.5*9*3.5CM</t>
  </si>
  <si>
    <t>Finish:Silver</t>
  </si>
  <si>
    <t>Country/Region of Manufacture:China</t>
  </si>
  <si>
    <t>7287</t>
  </si>
  <si>
    <t>11968</t>
  </si>
  <si>
    <t>9071993</t>
  </si>
  <si>
    <t>US</t>
  </si>
  <si>
    <t>USD</t>
  </si>
  <si>
    <t>VAML@#SZ050090037387RK</t>
  </si>
  <si>
    <t>588</t>
  </si>
  <si>
    <t>6.65</t>
  </si>
  <si>
    <t>valuedmallholder@hotmail.com</t>
  </si>
  <si>
    <t>Alaska/Hawaii;APO/FPO;US Protectorates;AD;UK;AU;DE;UK;AU;DE;AL;BA;GB;GI;IE;IS;IT;JE;LI;MC;MD;ME;MK;RS;SJ;SM;VA;IQ;YE;AF;CN;GE;AG;AI;AN;AW;BB;BS;BZ;CR;DM;DO;GD;GP;GT;HN;HT;JM;KN;KY;LC;MQ;MS;NI;PA;SV;TC;TT;VC;VG;VI;AO;BF;BI;BJ;BW;CD;CF;CG;CI;CM;CV;DJ;DZ;EG;EH;ER;ET;GA;GH;GM;GN;GQ;GW;KE;KM;LR;LS;LY;MA;MG;ML;MR;MU;MW;MZ;NA;NE;NG;RE;RW;SC;SH;SL;SN;SO;SZ;TD;TG;TN;TZ;UG;YT;ZM;ZW;BO;CO;EC;FK;GF;GY;PY;SR;UY;VE;AS;AU;CK;FJ;FM;GU;KI;MH;NC;NR;NU;PF;PG;PW;SB;TO;TV;VU;WF;WS;BM;GL;PM;HK;MO;TW</t>
  </si>
  <si>
    <t>US_StandardSppedPAK</t>
  </si>
  <si>
    <t>US_IntlEconomyShippingFromGC</t>
  </si>
  <si>
    <t>&lt;p&gt;&lt;span style="font-size:16px"&gt;&lt;span style="font-family:times new roman,times,serif"&gt;&lt;strong&gt;Features:&lt;/strong&gt;&lt;br /&gt;
100% Brand New.&lt;br /&gt;
Used widely for drawer, glovebox, electric cabinet or other security equipments.&amp;nbsp;&lt;/span&gt;&lt;/span&gt;&lt;/p&gt;
&lt;p&gt;&amp;nbsp;&lt;/p&gt;
&lt;p&gt;&lt;span style="font-size:16px"&gt;&lt;span style="font-family:times new roman,times,serif"&gt;Color: Silver Tone&amp;nbsp;&lt;br /&gt;
Overall Size: 57 x 62 x 13mm / 2.2&amp;quot; x 2.4&amp;quot; x 0.5&amp;quot;(L*W*T)&lt;br /&gt;
Triangle Size: 9 x 10mm / 0.35&amp;quot; x 0.39&amp;quot;(W*H)&amp;nbsp;&lt;/span&gt;&lt;/span&gt;&lt;/p&gt;
&lt;p&gt;&amp;nbsp;&lt;/p&gt;
&lt;p&gt;&lt;span style="font-size:16px"&gt;&lt;span style="font-family:times new roman,times,serif"&gt;&lt;strong&gt;Package list:&lt;/strong&gt;&lt;br /&gt;
1 x Triangle Spanner Key&lt;/span&gt;&lt;/span&gt;&lt;/p&gt;
&lt;p&gt;&amp;nbsp;&lt;/p&gt;
&lt;p&gt;&lt;span style="font-size:16px"&gt;&lt;span style="font-family:times new roman,times,serif"&gt;&lt;strong&gt;Note:&amp;nbsp;&lt;/strong&gt;&lt;br /&gt;
1.Please allow 0.1-2cm error due to manual measurement.&lt;br /&gt;
2.The color may have different as the difference display, pls understand.&lt;/span&gt;&lt;/span&gt;&lt;/p&gt;</t>
  </si>
  <si>
    <t>http://www.valuedmall.com/digital/SZ050090037387RK-AC3.jpg;
SZ050090037387RK-AC1.jpg;
SZ050090037387RK-AC2.jpg;
SZ050090037387RK-AC4.jpg;
SZ050090037387RK-AD1.jpg;
SZ050090037387RK-AD2.jpg;
SZ050090037387RK-CC1.jpg</t>
  </si>
  <si>
    <t>SZ050090037387RK-AC3.jpg;
SZ050090037387RK-AC1.jpg;
SZ050090037387RK-AC2.jpg;
SZ050090037387RK-AC4.jpg;
SZ050090037387RK-AD1.jpg;
SZ050090037387RK-AD2.jpg;
SZ050090037387RK-CC1.jpg</t>
  </si>
  <si>
    <t>180966</t>
  </si>
  <si>
    <t>33626498018</t>
  </si>
  <si>
    <t>1x Triangle Spanner Key Wrench for Electrical Cabinet Water Meter Valve Elevator</t>
  </si>
  <si>
    <t>Type:Key Wrench</t>
  </si>
  <si>
    <t>Material:Zinc alloy</t>
  </si>
  <si>
    <t>Color : Silver</t>
  </si>
  <si>
    <t>Overall Size: 57 x 62 x 13mm / 2.2" x 2.4" x 0.5"(L*W*T)</t>
  </si>
  <si>
    <t>Triangle Size: 9 x 10mm / 0.35" x 0.39"(W*H)</t>
  </si>
  <si>
    <t>17191</t>
  </si>
  <si>
    <t>13150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</si>
</sst>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Tahoma"/>
      <charset val="134"/>
    </font>
    <font>
      <sz val="11"/>
      <color indexed="8"/>
      <name val="Calibri"/>
      <charset val="0"/>
    </font>
    <font>
      <b/>
      <sz val="10"/>
      <color theme="1"/>
      <name val="微软雅黑"/>
      <charset val="134"/>
    </font>
    <font>
      <sz val="10"/>
      <color theme="1"/>
      <name val="微软雅黑"/>
      <charset val="134"/>
    </font>
    <font>
      <u/>
      <sz val="11"/>
      <color theme="10"/>
      <name val="Tahoma"/>
      <charset val="134"/>
    </font>
    <font>
      <u/>
      <sz val="11"/>
      <color rgb="FF800080"/>
      <name val="Tahoma"/>
      <charset val="134"/>
    </font>
    <font>
      <sz val="9"/>
      <color theme="1"/>
      <name val="微软雅黑"/>
      <charset val="134"/>
    </font>
    <font>
      <u/>
      <sz val="11"/>
      <color rgb="FF80008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8" tint="0.399945066682943"/>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4" fillId="0" borderId="0" applyNumberFormat="0" applyFill="0" applyBorder="0" applyAlignment="0" applyProtection="0"/>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0" borderId="7" applyNumberFormat="0" applyFont="0" applyAlignment="0" applyProtection="0">
      <alignment vertical="center"/>
    </xf>
    <xf numFmtId="0" fontId="12"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2" fillId="12" borderId="0" applyNumberFormat="0" applyBorder="0" applyAlignment="0" applyProtection="0">
      <alignment vertical="center"/>
    </xf>
    <xf numFmtId="0" fontId="14" fillId="0" borderId="9" applyNumberFormat="0" applyFill="0" applyAlignment="0" applyProtection="0">
      <alignment vertical="center"/>
    </xf>
    <xf numFmtId="0" fontId="12" fillId="13" borderId="0" applyNumberFormat="0" applyBorder="0" applyAlignment="0" applyProtection="0">
      <alignment vertical="center"/>
    </xf>
    <xf numFmtId="0" fontId="20" fillId="14" borderId="10" applyNumberFormat="0" applyAlignment="0" applyProtection="0">
      <alignment vertical="center"/>
    </xf>
    <xf numFmtId="0" fontId="21" fillId="14" borderId="6" applyNumberFormat="0" applyAlignment="0" applyProtection="0">
      <alignment vertical="center"/>
    </xf>
    <xf numFmtId="0" fontId="22" fillId="15" borderId="11"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9" fillId="4"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63">
    <xf numFmtId="0" fontId="0" fillId="0" borderId="0" xfId="0"/>
    <xf numFmtId="49" fontId="1" fillId="0" borderId="0" xfId="0" applyNumberFormat="1" applyFont="1" applyFill="1" applyBorder="1" applyAlignment="1" applyProtection="1"/>
    <xf numFmtId="0" fontId="1" fillId="0" borderId="0" xfId="0" applyFont="1" applyFill="1" applyBorder="1" applyAlignment="1" applyProtection="1"/>
    <xf numFmtId="0" fontId="0" fillId="0" borderId="0" xfId="0" applyFont="1"/>
    <xf numFmtId="0" fontId="2" fillId="0" borderId="0" xfId="0" applyFont="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vertical="center" wrapText="1"/>
    </xf>
    <xf numFmtId="0" fontId="3" fillId="0" borderId="0" xfId="0" applyNumberFormat="1" applyFont="1" applyAlignment="1">
      <alignment vertical="center" wrapText="1"/>
    </xf>
    <xf numFmtId="0" fontId="3" fillId="0" borderId="0" xfId="0" applyFont="1" applyAlignment="1">
      <alignment horizontal="center" vertical="center"/>
    </xf>
    <xf numFmtId="176" fontId="3" fillId="0" borderId="0" xfId="0" applyNumberFormat="1" applyFont="1"/>
    <xf numFmtId="0" fontId="3" fillId="0" borderId="0" xfId="0" applyFont="1" applyAlignment="1">
      <alignment horizontal="center"/>
    </xf>
    <xf numFmtId="10" fontId="3" fillId="0" borderId="0" xfId="0" applyNumberFormat="1"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2" fillId="0" borderId="1"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vertical="center"/>
    </xf>
    <xf numFmtId="0" fontId="4" fillId="0" borderId="1" xfId="10" applyNumberForma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 xfId="10" applyNumberFormat="1" applyFont="1" applyBorder="1" applyAlignment="1">
      <alignment vertical="center" wrapText="1"/>
    </xf>
    <xf numFmtId="0" fontId="3" fillId="0" borderId="2" xfId="0" applyFont="1" applyBorder="1"/>
    <xf numFmtId="0" fontId="3" fillId="0" borderId="1" xfId="0" applyFont="1" applyBorder="1"/>
    <xf numFmtId="0" fontId="4" fillId="0" borderId="1" xfId="10" applyBorder="1" applyAlignment="1">
      <alignment vertical="center" wrapText="1"/>
    </xf>
    <xf numFmtId="0" fontId="3" fillId="0" borderId="4" xfId="0" applyFont="1" applyBorder="1" applyAlignment="1">
      <alignment vertical="center"/>
    </xf>
    <xf numFmtId="0" fontId="6"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1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wrapText="1"/>
    </xf>
    <xf numFmtId="176" fontId="2" fillId="0" borderId="1" xfId="0" applyNumberFormat="1" applyFont="1" applyBorder="1" applyAlignment="1">
      <alignment horizontal="center" vertical="center" wrapText="1"/>
    </xf>
    <xf numFmtId="176" fontId="3" fillId="2" borderId="1" xfId="0" applyNumberFormat="1" applyFont="1" applyFill="1" applyBorder="1" applyAlignment="1">
      <alignment vertical="center"/>
    </xf>
    <xf numFmtId="0" fontId="3" fillId="2" borderId="1" xfId="0" applyFont="1" applyFill="1" applyBorder="1" applyAlignment="1">
      <alignment vertical="center" wrapText="1"/>
    </xf>
    <xf numFmtId="176" fontId="3" fillId="0" borderId="1" xfId="0" applyNumberFormat="1" applyFont="1" applyBorder="1" applyAlignment="1">
      <alignment vertical="center"/>
    </xf>
    <xf numFmtId="0" fontId="5" fillId="0" borderId="1" xfId="10" applyFont="1" applyBorder="1" applyAlignment="1">
      <alignment horizontal="center"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wrapText="1"/>
    </xf>
    <xf numFmtId="10" fontId="3" fillId="0" borderId="1" xfId="0" applyNumberFormat="1" applyFont="1" applyBorder="1" applyAlignment="1">
      <alignment vertical="center"/>
    </xf>
    <xf numFmtId="0" fontId="3" fillId="2" borderId="1" xfId="0" applyFont="1" applyFill="1" applyBorder="1" applyAlignment="1">
      <alignment vertical="center"/>
    </xf>
    <xf numFmtId="0" fontId="7" fillId="0" borderId="1" xfId="10" applyFont="1" applyBorder="1" applyAlignment="1">
      <alignment vertical="center" wrapText="1"/>
    </xf>
    <xf numFmtId="0" fontId="4" fillId="0" borderId="0" xfId="10" applyAlignment="1">
      <alignment vertical="center" wrapText="1"/>
    </xf>
    <xf numFmtId="0" fontId="5" fillId="0" borderId="0" xfId="1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50165</xdr:colOff>
      <xdr:row>7</xdr:row>
      <xdr:rowOff>0</xdr:rowOff>
    </xdr:from>
    <xdr:to>
      <xdr:col>18</xdr:col>
      <xdr:colOff>1572895</xdr:colOff>
      <xdr:row>7</xdr:row>
      <xdr:rowOff>443865</xdr:rowOff>
    </xdr:to>
    <xdr:pic>
      <xdr:nvPicPr>
        <xdr:cNvPr id="18" name="图片 17"/>
        <xdr:cNvPicPr>
          <a:picLocks noChangeAspect="1"/>
        </xdr:cNvPicPr>
      </xdr:nvPicPr>
      <xdr:blipFill>
        <a:blip r:embed="rId1"/>
        <a:stretch>
          <a:fillRect/>
        </a:stretch>
      </xdr:blipFill>
      <xdr:spPr>
        <a:xfrm>
          <a:off x="18214340" y="5276850"/>
          <a:ext cx="1522730" cy="443865"/>
        </a:xfrm>
        <a:prstGeom prst="rect">
          <a:avLst/>
        </a:prstGeom>
        <a:noFill/>
        <a:ln w="9525">
          <a:noFill/>
        </a:ln>
      </xdr:spPr>
    </xdr:pic>
    <xdr:clientData/>
  </xdr:twoCellAnchor>
  <xdr:twoCellAnchor editAs="oneCell">
    <xdr:from>
      <xdr:col>18</xdr:col>
      <xdr:colOff>50165</xdr:colOff>
      <xdr:row>1</xdr:row>
      <xdr:rowOff>0</xdr:rowOff>
    </xdr:from>
    <xdr:to>
      <xdr:col>18</xdr:col>
      <xdr:colOff>1572895</xdr:colOff>
      <xdr:row>1</xdr:row>
      <xdr:rowOff>443865</xdr:rowOff>
    </xdr:to>
    <xdr:pic>
      <xdr:nvPicPr>
        <xdr:cNvPr id="56" name="图片 55"/>
        <xdr:cNvPicPr>
          <a:picLocks noChangeAspect="1"/>
        </xdr:cNvPicPr>
      </xdr:nvPicPr>
      <xdr:blipFill>
        <a:blip r:embed="rId1"/>
        <a:stretch>
          <a:fillRect/>
        </a:stretch>
      </xdr:blipFill>
      <xdr:spPr>
        <a:xfrm>
          <a:off x="18214340" y="590550"/>
          <a:ext cx="1522730" cy="443865"/>
        </a:xfrm>
        <a:prstGeom prst="rect">
          <a:avLst/>
        </a:prstGeom>
        <a:noFill/>
        <a:ln w="9525">
          <a:noFill/>
        </a:ln>
      </xdr:spPr>
    </xdr:pic>
    <xdr:clientData/>
  </xdr:twoCellAnchor>
  <xdr:twoCellAnchor editAs="oneCell">
    <xdr:from>
      <xdr:col>18</xdr:col>
      <xdr:colOff>50165</xdr:colOff>
      <xdr:row>2</xdr:row>
      <xdr:rowOff>0</xdr:rowOff>
    </xdr:from>
    <xdr:to>
      <xdr:col>18</xdr:col>
      <xdr:colOff>1572895</xdr:colOff>
      <xdr:row>2</xdr:row>
      <xdr:rowOff>443865</xdr:rowOff>
    </xdr:to>
    <xdr:pic>
      <xdr:nvPicPr>
        <xdr:cNvPr id="62" name="图片 61"/>
        <xdr:cNvPicPr>
          <a:picLocks noChangeAspect="1"/>
        </xdr:cNvPicPr>
      </xdr:nvPicPr>
      <xdr:blipFill>
        <a:blip r:embed="rId1"/>
        <a:stretch>
          <a:fillRect/>
        </a:stretch>
      </xdr:blipFill>
      <xdr:spPr>
        <a:xfrm>
          <a:off x="18214340" y="2152650"/>
          <a:ext cx="1522730" cy="443865"/>
        </a:xfrm>
        <a:prstGeom prst="rect">
          <a:avLst/>
        </a:prstGeom>
        <a:noFill/>
        <a:ln w="9525">
          <a:noFill/>
        </a:ln>
      </xdr:spPr>
    </xdr:pic>
    <xdr:clientData/>
  </xdr:twoCellAnchor>
  <xdr:twoCellAnchor editAs="oneCell">
    <xdr:from>
      <xdr:col>18</xdr:col>
      <xdr:colOff>50165</xdr:colOff>
      <xdr:row>19</xdr:row>
      <xdr:rowOff>0</xdr:rowOff>
    </xdr:from>
    <xdr:to>
      <xdr:col>18</xdr:col>
      <xdr:colOff>1572895</xdr:colOff>
      <xdr:row>19</xdr:row>
      <xdr:rowOff>443865</xdr:rowOff>
    </xdr:to>
    <xdr:pic>
      <xdr:nvPicPr>
        <xdr:cNvPr id="65" name="图片 64"/>
        <xdr:cNvPicPr>
          <a:picLocks noChangeAspect="1"/>
        </xdr:cNvPicPr>
      </xdr:nvPicPr>
      <xdr:blipFill>
        <a:blip r:embed="rId1"/>
        <a:stretch>
          <a:fillRect/>
        </a:stretch>
      </xdr:blipFill>
      <xdr:spPr>
        <a:xfrm>
          <a:off x="18214340" y="24022050"/>
          <a:ext cx="1522730" cy="443865"/>
        </a:xfrm>
        <a:prstGeom prst="rect">
          <a:avLst/>
        </a:prstGeom>
        <a:noFill/>
        <a:ln w="9525">
          <a:noFill/>
        </a:ln>
      </xdr:spPr>
    </xdr:pic>
    <xdr:clientData/>
  </xdr:twoCellAnchor>
  <xdr:twoCellAnchor editAs="oneCell">
    <xdr:from>
      <xdr:col>18</xdr:col>
      <xdr:colOff>50165</xdr:colOff>
      <xdr:row>8</xdr:row>
      <xdr:rowOff>0</xdr:rowOff>
    </xdr:from>
    <xdr:to>
      <xdr:col>18</xdr:col>
      <xdr:colOff>1572895</xdr:colOff>
      <xdr:row>8</xdr:row>
      <xdr:rowOff>443865</xdr:rowOff>
    </xdr:to>
    <xdr:pic>
      <xdr:nvPicPr>
        <xdr:cNvPr id="26" name="图片 25"/>
        <xdr:cNvPicPr>
          <a:picLocks noChangeAspect="1"/>
        </xdr:cNvPicPr>
      </xdr:nvPicPr>
      <xdr:blipFill>
        <a:blip r:embed="rId1"/>
        <a:stretch>
          <a:fillRect/>
        </a:stretch>
      </xdr:blipFill>
      <xdr:spPr>
        <a:xfrm>
          <a:off x="18214340" y="6838950"/>
          <a:ext cx="1522730" cy="443865"/>
        </a:xfrm>
        <a:prstGeom prst="rect">
          <a:avLst/>
        </a:prstGeom>
        <a:noFill/>
        <a:ln w="9525">
          <a:noFill/>
        </a:ln>
      </xdr:spPr>
    </xdr:pic>
    <xdr:clientData/>
  </xdr:twoCellAnchor>
  <xdr:twoCellAnchor editAs="oneCell">
    <xdr:from>
      <xdr:col>18</xdr:col>
      <xdr:colOff>50165</xdr:colOff>
      <xdr:row>9</xdr:row>
      <xdr:rowOff>0</xdr:rowOff>
    </xdr:from>
    <xdr:to>
      <xdr:col>18</xdr:col>
      <xdr:colOff>1572895</xdr:colOff>
      <xdr:row>9</xdr:row>
      <xdr:rowOff>443865</xdr:rowOff>
    </xdr:to>
    <xdr:pic>
      <xdr:nvPicPr>
        <xdr:cNvPr id="34" name="图片 33"/>
        <xdr:cNvPicPr>
          <a:picLocks noChangeAspect="1"/>
        </xdr:cNvPicPr>
      </xdr:nvPicPr>
      <xdr:blipFill>
        <a:blip r:embed="rId1"/>
        <a:stretch>
          <a:fillRect/>
        </a:stretch>
      </xdr:blipFill>
      <xdr:spPr>
        <a:xfrm>
          <a:off x="18214340" y="8401050"/>
          <a:ext cx="1522730" cy="443865"/>
        </a:xfrm>
        <a:prstGeom prst="rect">
          <a:avLst/>
        </a:prstGeom>
        <a:noFill/>
        <a:ln w="9525">
          <a:noFill/>
        </a:ln>
      </xdr:spPr>
    </xdr:pic>
    <xdr:clientData/>
  </xdr:twoCellAnchor>
  <xdr:twoCellAnchor editAs="oneCell">
    <xdr:from>
      <xdr:col>18</xdr:col>
      <xdr:colOff>50165</xdr:colOff>
      <xdr:row>10</xdr:row>
      <xdr:rowOff>0</xdr:rowOff>
    </xdr:from>
    <xdr:to>
      <xdr:col>18</xdr:col>
      <xdr:colOff>1572895</xdr:colOff>
      <xdr:row>10</xdr:row>
      <xdr:rowOff>443865</xdr:rowOff>
    </xdr:to>
    <xdr:pic>
      <xdr:nvPicPr>
        <xdr:cNvPr id="43" name="图片 42"/>
        <xdr:cNvPicPr>
          <a:picLocks noChangeAspect="1"/>
        </xdr:cNvPicPr>
      </xdr:nvPicPr>
      <xdr:blipFill>
        <a:blip r:embed="rId1"/>
        <a:stretch>
          <a:fillRect/>
        </a:stretch>
      </xdr:blipFill>
      <xdr:spPr>
        <a:xfrm>
          <a:off x="18214340" y="9963150"/>
          <a:ext cx="1522730" cy="443865"/>
        </a:xfrm>
        <a:prstGeom prst="rect">
          <a:avLst/>
        </a:prstGeom>
        <a:noFill/>
        <a:ln w="9525">
          <a:noFill/>
        </a:ln>
      </xdr:spPr>
    </xdr:pic>
    <xdr:clientData/>
  </xdr:twoCellAnchor>
  <xdr:twoCellAnchor editAs="oneCell">
    <xdr:from>
      <xdr:col>18</xdr:col>
      <xdr:colOff>50165</xdr:colOff>
      <xdr:row>3</xdr:row>
      <xdr:rowOff>0</xdr:rowOff>
    </xdr:from>
    <xdr:to>
      <xdr:col>18</xdr:col>
      <xdr:colOff>1572895</xdr:colOff>
      <xdr:row>3</xdr:row>
      <xdr:rowOff>443865</xdr:rowOff>
    </xdr:to>
    <xdr:pic>
      <xdr:nvPicPr>
        <xdr:cNvPr id="5" name="图片 4"/>
        <xdr:cNvPicPr>
          <a:picLocks noChangeAspect="1"/>
        </xdr:cNvPicPr>
      </xdr:nvPicPr>
      <xdr:blipFill>
        <a:blip r:embed="rId1"/>
        <a:stretch>
          <a:fillRect/>
        </a:stretch>
      </xdr:blipFill>
      <xdr:spPr>
        <a:xfrm>
          <a:off x="18214340" y="3714750"/>
          <a:ext cx="1522730" cy="443865"/>
        </a:xfrm>
        <a:prstGeom prst="rect">
          <a:avLst/>
        </a:prstGeom>
        <a:noFill/>
        <a:ln w="9525">
          <a:noFill/>
        </a:ln>
      </xdr:spPr>
    </xdr:pic>
    <xdr:clientData/>
  </xdr:twoCellAnchor>
  <xdr:twoCellAnchor editAs="oneCell">
    <xdr:from>
      <xdr:col>1</xdr:col>
      <xdr:colOff>161925</xdr:colOff>
      <xdr:row>1</xdr:row>
      <xdr:rowOff>76200</xdr:rowOff>
    </xdr:from>
    <xdr:to>
      <xdr:col>1</xdr:col>
      <xdr:colOff>1162050</xdr:colOff>
      <xdr:row>1</xdr:row>
      <xdr:rowOff>1358900</xdr:rowOff>
    </xdr:to>
    <xdr:pic>
      <xdr:nvPicPr>
        <xdr:cNvPr id="7" name="图片 6"/>
        <xdr:cNvPicPr>
          <a:picLocks noChangeAspect="1"/>
        </xdr:cNvPicPr>
      </xdr:nvPicPr>
      <xdr:blipFill>
        <a:blip r:embed="rId2"/>
        <a:stretch>
          <a:fillRect/>
        </a:stretch>
      </xdr:blipFill>
      <xdr:spPr>
        <a:xfrm>
          <a:off x="600075" y="666750"/>
          <a:ext cx="1000125" cy="1282700"/>
        </a:xfrm>
        <a:prstGeom prst="rect">
          <a:avLst/>
        </a:prstGeom>
        <a:noFill/>
        <a:ln w="9525">
          <a:noFill/>
        </a:ln>
      </xdr:spPr>
    </xdr:pic>
    <xdr:clientData/>
  </xdr:twoCellAnchor>
  <xdr:twoCellAnchor editAs="oneCell">
    <xdr:from>
      <xdr:col>1</xdr:col>
      <xdr:colOff>241300</xdr:colOff>
      <xdr:row>2</xdr:row>
      <xdr:rowOff>146050</xdr:rowOff>
    </xdr:from>
    <xdr:to>
      <xdr:col>1</xdr:col>
      <xdr:colOff>1241425</xdr:colOff>
      <xdr:row>2</xdr:row>
      <xdr:rowOff>1428750</xdr:rowOff>
    </xdr:to>
    <xdr:pic>
      <xdr:nvPicPr>
        <xdr:cNvPr id="8" name="图片 7"/>
        <xdr:cNvPicPr>
          <a:picLocks noChangeAspect="1"/>
        </xdr:cNvPicPr>
      </xdr:nvPicPr>
      <xdr:blipFill>
        <a:blip r:embed="rId2"/>
        <a:stretch>
          <a:fillRect/>
        </a:stretch>
      </xdr:blipFill>
      <xdr:spPr>
        <a:xfrm>
          <a:off x="679450" y="2298700"/>
          <a:ext cx="1000125" cy="1282700"/>
        </a:xfrm>
        <a:prstGeom prst="rect">
          <a:avLst/>
        </a:prstGeom>
        <a:noFill/>
        <a:ln w="9525">
          <a:noFill/>
        </a:ln>
      </xdr:spPr>
    </xdr:pic>
    <xdr:clientData/>
  </xdr:twoCellAnchor>
  <xdr:twoCellAnchor editAs="oneCell">
    <xdr:from>
      <xdr:col>1</xdr:col>
      <xdr:colOff>114300</xdr:colOff>
      <xdr:row>3</xdr:row>
      <xdr:rowOff>123190</xdr:rowOff>
    </xdr:from>
    <xdr:to>
      <xdr:col>1</xdr:col>
      <xdr:colOff>1297305</xdr:colOff>
      <xdr:row>3</xdr:row>
      <xdr:rowOff>1278255</xdr:rowOff>
    </xdr:to>
    <xdr:pic>
      <xdr:nvPicPr>
        <xdr:cNvPr id="14" name="图片 13"/>
        <xdr:cNvPicPr>
          <a:picLocks noChangeAspect="1"/>
        </xdr:cNvPicPr>
      </xdr:nvPicPr>
      <xdr:blipFill>
        <a:blip r:embed="rId3"/>
        <a:stretch>
          <a:fillRect/>
        </a:stretch>
      </xdr:blipFill>
      <xdr:spPr>
        <a:xfrm>
          <a:off x="552450" y="3837940"/>
          <a:ext cx="1183005" cy="1155065"/>
        </a:xfrm>
        <a:prstGeom prst="rect">
          <a:avLst/>
        </a:prstGeom>
        <a:noFill/>
        <a:ln w="9525">
          <a:noFill/>
        </a:ln>
      </xdr:spPr>
    </xdr:pic>
    <xdr:clientData/>
  </xdr:twoCellAnchor>
  <xdr:twoCellAnchor editAs="oneCell">
    <xdr:from>
      <xdr:col>1</xdr:col>
      <xdr:colOff>95250</xdr:colOff>
      <xdr:row>4</xdr:row>
      <xdr:rowOff>247650</xdr:rowOff>
    </xdr:from>
    <xdr:to>
      <xdr:col>1</xdr:col>
      <xdr:colOff>1278255</xdr:colOff>
      <xdr:row>7</xdr:row>
      <xdr:rowOff>1155065</xdr:rowOff>
    </xdr:to>
    <xdr:pic>
      <xdr:nvPicPr>
        <xdr:cNvPr id="21" name="图片 20"/>
        <xdr:cNvPicPr>
          <a:picLocks noChangeAspect="1"/>
        </xdr:cNvPicPr>
      </xdr:nvPicPr>
      <xdr:blipFill>
        <a:blip r:embed="rId3"/>
        <a:stretch>
          <a:fillRect/>
        </a:stretch>
      </xdr:blipFill>
      <xdr:spPr>
        <a:xfrm>
          <a:off x="533400" y="5276850"/>
          <a:ext cx="1183005" cy="1155065"/>
        </a:xfrm>
        <a:prstGeom prst="rect">
          <a:avLst/>
        </a:prstGeom>
        <a:noFill/>
        <a:ln w="9525">
          <a:noFill/>
        </a:ln>
      </xdr:spPr>
    </xdr:pic>
    <xdr:clientData/>
  </xdr:twoCellAnchor>
  <xdr:twoCellAnchor editAs="oneCell">
    <xdr:from>
      <xdr:col>1</xdr:col>
      <xdr:colOff>133350</xdr:colOff>
      <xdr:row>5</xdr:row>
      <xdr:rowOff>85725</xdr:rowOff>
    </xdr:from>
    <xdr:to>
      <xdr:col>1</xdr:col>
      <xdr:colOff>1316355</xdr:colOff>
      <xdr:row>7</xdr:row>
      <xdr:rowOff>1155065</xdr:rowOff>
    </xdr:to>
    <xdr:pic>
      <xdr:nvPicPr>
        <xdr:cNvPr id="24" name="图片 23"/>
        <xdr:cNvPicPr>
          <a:picLocks noChangeAspect="1"/>
        </xdr:cNvPicPr>
      </xdr:nvPicPr>
      <xdr:blipFill>
        <a:blip r:embed="rId3"/>
        <a:stretch>
          <a:fillRect/>
        </a:stretch>
      </xdr:blipFill>
      <xdr:spPr>
        <a:xfrm>
          <a:off x="571500" y="5276850"/>
          <a:ext cx="1183005" cy="1155065"/>
        </a:xfrm>
        <a:prstGeom prst="rect">
          <a:avLst/>
        </a:prstGeom>
        <a:noFill/>
        <a:ln w="9525">
          <a:noFill/>
        </a:ln>
      </xdr:spPr>
    </xdr:pic>
    <xdr:clientData/>
  </xdr:twoCellAnchor>
  <xdr:twoCellAnchor editAs="oneCell">
    <xdr:from>
      <xdr:col>1</xdr:col>
      <xdr:colOff>133350</xdr:colOff>
      <xdr:row>6</xdr:row>
      <xdr:rowOff>114300</xdr:rowOff>
    </xdr:from>
    <xdr:to>
      <xdr:col>1</xdr:col>
      <xdr:colOff>1316355</xdr:colOff>
      <xdr:row>7</xdr:row>
      <xdr:rowOff>1155065</xdr:rowOff>
    </xdr:to>
    <xdr:pic>
      <xdr:nvPicPr>
        <xdr:cNvPr id="25" name="图片 24"/>
        <xdr:cNvPicPr>
          <a:picLocks noChangeAspect="1"/>
        </xdr:cNvPicPr>
      </xdr:nvPicPr>
      <xdr:blipFill>
        <a:blip r:embed="rId3"/>
        <a:stretch>
          <a:fillRect/>
        </a:stretch>
      </xdr:blipFill>
      <xdr:spPr>
        <a:xfrm>
          <a:off x="571500" y="5276850"/>
          <a:ext cx="1183005" cy="1155065"/>
        </a:xfrm>
        <a:prstGeom prst="rect">
          <a:avLst/>
        </a:prstGeom>
        <a:noFill/>
        <a:ln w="9525">
          <a:noFill/>
        </a:ln>
      </xdr:spPr>
    </xdr:pic>
    <xdr:clientData/>
  </xdr:twoCellAnchor>
  <xdr:twoCellAnchor editAs="oneCell">
    <xdr:from>
      <xdr:col>1</xdr:col>
      <xdr:colOff>285750</xdr:colOff>
      <xdr:row>7</xdr:row>
      <xdr:rowOff>171450</xdr:rowOff>
    </xdr:from>
    <xdr:to>
      <xdr:col>1</xdr:col>
      <xdr:colOff>1442720</xdr:colOff>
      <xdr:row>7</xdr:row>
      <xdr:rowOff>1305560</xdr:rowOff>
    </xdr:to>
    <xdr:pic>
      <xdr:nvPicPr>
        <xdr:cNvPr id="27" name="图片 26"/>
        <xdr:cNvPicPr>
          <a:picLocks noChangeAspect="1"/>
        </xdr:cNvPicPr>
      </xdr:nvPicPr>
      <xdr:blipFill>
        <a:blip r:embed="rId4"/>
        <a:stretch>
          <a:fillRect/>
        </a:stretch>
      </xdr:blipFill>
      <xdr:spPr>
        <a:xfrm>
          <a:off x="723900" y="5448300"/>
          <a:ext cx="1156970" cy="1134110"/>
        </a:xfrm>
        <a:prstGeom prst="rect">
          <a:avLst/>
        </a:prstGeom>
        <a:noFill/>
        <a:ln w="9525">
          <a:noFill/>
        </a:ln>
      </xdr:spPr>
    </xdr:pic>
    <xdr:clientData/>
  </xdr:twoCellAnchor>
  <xdr:twoCellAnchor editAs="oneCell">
    <xdr:from>
      <xdr:col>1</xdr:col>
      <xdr:colOff>219075</xdr:colOff>
      <xdr:row>8</xdr:row>
      <xdr:rowOff>114300</xdr:rowOff>
    </xdr:from>
    <xdr:to>
      <xdr:col>1</xdr:col>
      <xdr:colOff>1376045</xdr:colOff>
      <xdr:row>8</xdr:row>
      <xdr:rowOff>1248410</xdr:rowOff>
    </xdr:to>
    <xdr:pic>
      <xdr:nvPicPr>
        <xdr:cNvPr id="28" name="图片 27"/>
        <xdr:cNvPicPr>
          <a:picLocks noChangeAspect="1"/>
        </xdr:cNvPicPr>
      </xdr:nvPicPr>
      <xdr:blipFill>
        <a:blip r:embed="rId4"/>
        <a:stretch>
          <a:fillRect/>
        </a:stretch>
      </xdr:blipFill>
      <xdr:spPr>
        <a:xfrm>
          <a:off x="657225" y="6953250"/>
          <a:ext cx="1156970" cy="1134110"/>
        </a:xfrm>
        <a:prstGeom prst="rect">
          <a:avLst/>
        </a:prstGeom>
        <a:noFill/>
        <a:ln w="9525">
          <a:noFill/>
        </a:ln>
      </xdr:spPr>
    </xdr:pic>
    <xdr:clientData/>
  </xdr:twoCellAnchor>
  <xdr:twoCellAnchor editAs="oneCell">
    <xdr:from>
      <xdr:col>1</xdr:col>
      <xdr:colOff>333375</xdr:colOff>
      <xdr:row>9</xdr:row>
      <xdr:rowOff>190500</xdr:rowOff>
    </xdr:from>
    <xdr:to>
      <xdr:col>1</xdr:col>
      <xdr:colOff>1490345</xdr:colOff>
      <xdr:row>9</xdr:row>
      <xdr:rowOff>1324610</xdr:rowOff>
    </xdr:to>
    <xdr:pic>
      <xdr:nvPicPr>
        <xdr:cNvPr id="29" name="图片 28"/>
        <xdr:cNvPicPr>
          <a:picLocks noChangeAspect="1"/>
        </xdr:cNvPicPr>
      </xdr:nvPicPr>
      <xdr:blipFill>
        <a:blip r:embed="rId4"/>
        <a:stretch>
          <a:fillRect/>
        </a:stretch>
      </xdr:blipFill>
      <xdr:spPr>
        <a:xfrm>
          <a:off x="771525" y="8591550"/>
          <a:ext cx="1156970" cy="1134110"/>
        </a:xfrm>
        <a:prstGeom prst="rect">
          <a:avLst/>
        </a:prstGeom>
        <a:noFill/>
        <a:ln w="9525">
          <a:noFill/>
        </a:ln>
      </xdr:spPr>
    </xdr:pic>
    <xdr:clientData/>
  </xdr:twoCellAnchor>
  <xdr:twoCellAnchor editAs="oneCell">
    <xdr:from>
      <xdr:col>1</xdr:col>
      <xdr:colOff>266700</xdr:colOff>
      <xdr:row>10</xdr:row>
      <xdr:rowOff>123825</xdr:rowOff>
    </xdr:from>
    <xdr:to>
      <xdr:col>1</xdr:col>
      <xdr:colOff>1423670</xdr:colOff>
      <xdr:row>10</xdr:row>
      <xdr:rowOff>1257935</xdr:rowOff>
    </xdr:to>
    <xdr:pic>
      <xdr:nvPicPr>
        <xdr:cNvPr id="30" name="图片 29"/>
        <xdr:cNvPicPr>
          <a:picLocks noChangeAspect="1"/>
        </xdr:cNvPicPr>
      </xdr:nvPicPr>
      <xdr:blipFill>
        <a:blip r:embed="rId4"/>
        <a:stretch>
          <a:fillRect/>
        </a:stretch>
      </xdr:blipFill>
      <xdr:spPr>
        <a:xfrm>
          <a:off x="704850" y="10086975"/>
          <a:ext cx="1156970" cy="1134110"/>
        </a:xfrm>
        <a:prstGeom prst="rect">
          <a:avLst/>
        </a:prstGeom>
        <a:noFill/>
        <a:ln w="9525">
          <a:noFill/>
        </a:ln>
      </xdr:spPr>
    </xdr:pic>
    <xdr:clientData/>
  </xdr:twoCellAnchor>
  <xdr:twoCellAnchor editAs="oneCell">
    <xdr:from>
      <xdr:col>1</xdr:col>
      <xdr:colOff>149225</xdr:colOff>
      <xdr:row>21</xdr:row>
      <xdr:rowOff>160655</xdr:rowOff>
    </xdr:from>
    <xdr:to>
      <xdr:col>1</xdr:col>
      <xdr:colOff>1238250</xdr:colOff>
      <xdr:row>21</xdr:row>
      <xdr:rowOff>1247775</xdr:rowOff>
    </xdr:to>
    <xdr:pic>
      <xdr:nvPicPr>
        <xdr:cNvPr id="39" name="图片 38"/>
        <xdr:cNvPicPr>
          <a:picLocks noChangeAspect="1"/>
        </xdr:cNvPicPr>
      </xdr:nvPicPr>
      <xdr:blipFill>
        <a:blip r:embed="rId5"/>
        <a:stretch>
          <a:fillRect/>
        </a:stretch>
      </xdr:blipFill>
      <xdr:spPr>
        <a:xfrm>
          <a:off x="587375" y="27306905"/>
          <a:ext cx="1089025" cy="1087120"/>
        </a:xfrm>
        <a:prstGeom prst="rect">
          <a:avLst/>
        </a:prstGeom>
        <a:noFill/>
        <a:ln w="9525">
          <a:noFill/>
        </a:ln>
      </xdr:spPr>
    </xdr:pic>
    <xdr:clientData/>
  </xdr:twoCellAnchor>
  <xdr:twoCellAnchor editAs="oneCell">
    <xdr:from>
      <xdr:col>1</xdr:col>
      <xdr:colOff>267335</xdr:colOff>
      <xdr:row>22</xdr:row>
      <xdr:rowOff>82550</xdr:rowOff>
    </xdr:from>
    <xdr:to>
      <xdr:col>1</xdr:col>
      <xdr:colOff>1400175</xdr:colOff>
      <xdr:row>22</xdr:row>
      <xdr:rowOff>1190625</xdr:rowOff>
    </xdr:to>
    <xdr:pic>
      <xdr:nvPicPr>
        <xdr:cNvPr id="40" name="图片 39"/>
        <xdr:cNvPicPr>
          <a:picLocks noChangeAspect="1"/>
        </xdr:cNvPicPr>
      </xdr:nvPicPr>
      <xdr:blipFill>
        <a:blip r:embed="rId6"/>
        <a:stretch>
          <a:fillRect/>
        </a:stretch>
      </xdr:blipFill>
      <xdr:spPr>
        <a:xfrm>
          <a:off x="705485" y="28790900"/>
          <a:ext cx="1132840" cy="1108075"/>
        </a:xfrm>
        <a:prstGeom prst="rect">
          <a:avLst/>
        </a:prstGeom>
        <a:noFill/>
        <a:ln w="9525">
          <a:noFill/>
        </a:ln>
      </xdr:spPr>
    </xdr:pic>
    <xdr:clientData/>
  </xdr:twoCellAnchor>
  <xdr:twoCellAnchor editAs="oneCell">
    <xdr:from>
      <xdr:col>18</xdr:col>
      <xdr:colOff>50165</xdr:colOff>
      <xdr:row>11</xdr:row>
      <xdr:rowOff>0</xdr:rowOff>
    </xdr:from>
    <xdr:to>
      <xdr:col>18</xdr:col>
      <xdr:colOff>1572895</xdr:colOff>
      <xdr:row>11</xdr:row>
      <xdr:rowOff>443865</xdr:rowOff>
    </xdr:to>
    <xdr:pic>
      <xdr:nvPicPr>
        <xdr:cNvPr id="42" name="图片 41"/>
        <xdr:cNvPicPr>
          <a:picLocks noChangeAspect="1"/>
        </xdr:cNvPicPr>
      </xdr:nvPicPr>
      <xdr:blipFill>
        <a:blip r:embed="rId1"/>
        <a:stretch>
          <a:fillRect/>
        </a:stretch>
      </xdr:blipFill>
      <xdr:spPr>
        <a:xfrm>
          <a:off x="18214340" y="11525250"/>
          <a:ext cx="1522730" cy="443865"/>
        </a:xfrm>
        <a:prstGeom prst="rect">
          <a:avLst/>
        </a:prstGeom>
        <a:noFill/>
        <a:ln w="9525">
          <a:noFill/>
        </a:ln>
      </xdr:spPr>
    </xdr:pic>
    <xdr:clientData/>
  </xdr:twoCellAnchor>
  <xdr:twoCellAnchor editAs="oneCell">
    <xdr:from>
      <xdr:col>18</xdr:col>
      <xdr:colOff>50165</xdr:colOff>
      <xdr:row>12</xdr:row>
      <xdr:rowOff>0</xdr:rowOff>
    </xdr:from>
    <xdr:to>
      <xdr:col>18</xdr:col>
      <xdr:colOff>1572895</xdr:colOff>
      <xdr:row>12</xdr:row>
      <xdr:rowOff>443865</xdr:rowOff>
    </xdr:to>
    <xdr:pic>
      <xdr:nvPicPr>
        <xdr:cNvPr id="44" name="图片 43"/>
        <xdr:cNvPicPr>
          <a:picLocks noChangeAspect="1"/>
        </xdr:cNvPicPr>
      </xdr:nvPicPr>
      <xdr:blipFill>
        <a:blip r:embed="rId1"/>
        <a:stretch>
          <a:fillRect/>
        </a:stretch>
      </xdr:blipFill>
      <xdr:spPr>
        <a:xfrm>
          <a:off x="18214340" y="13087350"/>
          <a:ext cx="1522730" cy="443865"/>
        </a:xfrm>
        <a:prstGeom prst="rect">
          <a:avLst/>
        </a:prstGeom>
        <a:noFill/>
        <a:ln w="9525">
          <a:noFill/>
        </a:ln>
      </xdr:spPr>
    </xdr:pic>
    <xdr:clientData/>
  </xdr:twoCellAnchor>
  <xdr:twoCellAnchor editAs="oneCell">
    <xdr:from>
      <xdr:col>18</xdr:col>
      <xdr:colOff>50165</xdr:colOff>
      <xdr:row>13</xdr:row>
      <xdr:rowOff>0</xdr:rowOff>
    </xdr:from>
    <xdr:to>
      <xdr:col>18</xdr:col>
      <xdr:colOff>1572895</xdr:colOff>
      <xdr:row>13</xdr:row>
      <xdr:rowOff>443865</xdr:rowOff>
    </xdr:to>
    <xdr:pic>
      <xdr:nvPicPr>
        <xdr:cNvPr id="45" name="图片 44"/>
        <xdr:cNvPicPr>
          <a:picLocks noChangeAspect="1"/>
        </xdr:cNvPicPr>
      </xdr:nvPicPr>
      <xdr:blipFill>
        <a:blip r:embed="rId1"/>
        <a:stretch>
          <a:fillRect/>
        </a:stretch>
      </xdr:blipFill>
      <xdr:spPr>
        <a:xfrm>
          <a:off x="18214340" y="14649450"/>
          <a:ext cx="1522730" cy="443865"/>
        </a:xfrm>
        <a:prstGeom prst="rect">
          <a:avLst/>
        </a:prstGeom>
        <a:noFill/>
        <a:ln w="9525">
          <a:noFill/>
        </a:ln>
      </xdr:spPr>
    </xdr:pic>
    <xdr:clientData/>
  </xdr:twoCellAnchor>
  <xdr:twoCellAnchor editAs="oneCell">
    <xdr:from>
      <xdr:col>18</xdr:col>
      <xdr:colOff>50165</xdr:colOff>
      <xdr:row>14</xdr:row>
      <xdr:rowOff>0</xdr:rowOff>
    </xdr:from>
    <xdr:to>
      <xdr:col>18</xdr:col>
      <xdr:colOff>1572895</xdr:colOff>
      <xdr:row>14</xdr:row>
      <xdr:rowOff>443865</xdr:rowOff>
    </xdr:to>
    <xdr:pic>
      <xdr:nvPicPr>
        <xdr:cNvPr id="46" name="图片 45"/>
        <xdr:cNvPicPr>
          <a:picLocks noChangeAspect="1"/>
        </xdr:cNvPicPr>
      </xdr:nvPicPr>
      <xdr:blipFill>
        <a:blip r:embed="rId1"/>
        <a:stretch>
          <a:fillRect/>
        </a:stretch>
      </xdr:blipFill>
      <xdr:spPr>
        <a:xfrm>
          <a:off x="18214340" y="16211550"/>
          <a:ext cx="1522730" cy="443865"/>
        </a:xfrm>
        <a:prstGeom prst="rect">
          <a:avLst/>
        </a:prstGeom>
        <a:noFill/>
        <a:ln w="9525">
          <a:noFill/>
        </a:ln>
      </xdr:spPr>
    </xdr:pic>
    <xdr:clientData/>
  </xdr:twoCellAnchor>
  <xdr:twoCellAnchor editAs="oneCell">
    <xdr:from>
      <xdr:col>18</xdr:col>
      <xdr:colOff>50165</xdr:colOff>
      <xdr:row>15</xdr:row>
      <xdr:rowOff>0</xdr:rowOff>
    </xdr:from>
    <xdr:to>
      <xdr:col>18</xdr:col>
      <xdr:colOff>1572895</xdr:colOff>
      <xdr:row>15</xdr:row>
      <xdr:rowOff>443865</xdr:rowOff>
    </xdr:to>
    <xdr:pic>
      <xdr:nvPicPr>
        <xdr:cNvPr id="51" name="图片 50"/>
        <xdr:cNvPicPr>
          <a:picLocks noChangeAspect="1"/>
        </xdr:cNvPicPr>
      </xdr:nvPicPr>
      <xdr:blipFill>
        <a:blip r:embed="rId1"/>
        <a:stretch>
          <a:fillRect/>
        </a:stretch>
      </xdr:blipFill>
      <xdr:spPr>
        <a:xfrm>
          <a:off x="18214340" y="17773650"/>
          <a:ext cx="1522730" cy="443865"/>
        </a:xfrm>
        <a:prstGeom prst="rect">
          <a:avLst/>
        </a:prstGeom>
        <a:noFill/>
        <a:ln w="9525">
          <a:noFill/>
        </a:ln>
      </xdr:spPr>
    </xdr:pic>
    <xdr:clientData/>
  </xdr:twoCellAnchor>
  <xdr:twoCellAnchor editAs="oneCell">
    <xdr:from>
      <xdr:col>18</xdr:col>
      <xdr:colOff>50165</xdr:colOff>
      <xdr:row>16</xdr:row>
      <xdr:rowOff>0</xdr:rowOff>
    </xdr:from>
    <xdr:to>
      <xdr:col>18</xdr:col>
      <xdr:colOff>1572895</xdr:colOff>
      <xdr:row>16</xdr:row>
      <xdr:rowOff>443865</xdr:rowOff>
    </xdr:to>
    <xdr:pic>
      <xdr:nvPicPr>
        <xdr:cNvPr id="52" name="图片 51"/>
        <xdr:cNvPicPr>
          <a:picLocks noChangeAspect="1"/>
        </xdr:cNvPicPr>
      </xdr:nvPicPr>
      <xdr:blipFill>
        <a:blip r:embed="rId1"/>
        <a:stretch>
          <a:fillRect/>
        </a:stretch>
      </xdr:blipFill>
      <xdr:spPr>
        <a:xfrm>
          <a:off x="18214340" y="19335750"/>
          <a:ext cx="1522730" cy="443865"/>
        </a:xfrm>
        <a:prstGeom prst="rect">
          <a:avLst/>
        </a:prstGeom>
        <a:noFill/>
        <a:ln w="9525">
          <a:noFill/>
        </a:ln>
      </xdr:spPr>
    </xdr:pic>
    <xdr:clientData/>
  </xdr:twoCellAnchor>
  <xdr:twoCellAnchor editAs="oneCell">
    <xdr:from>
      <xdr:col>18</xdr:col>
      <xdr:colOff>50165</xdr:colOff>
      <xdr:row>17</xdr:row>
      <xdr:rowOff>0</xdr:rowOff>
    </xdr:from>
    <xdr:to>
      <xdr:col>18</xdr:col>
      <xdr:colOff>1572895</xdr:colOff>
      <xdr:row>17</xdr:row>
      <xdr:rowOff>443865</xdr:rowOff>
    </xdr:to>
    <xdr:pic>
      <xdr:nvPicPr>
        <xdr:cNvPr id="53" name="图片 52"/>
        <xdr:cNvPicPr>
          <a:picLocks noChangeAspect="1"/>
        </xdr:cNvPicPr>
      </xdr:nvPicPr>
      <xdr:blipFill>
        <a:blip r:embed="rId1"/>
        <a:stretch>
          <a:fillRect/>
        </a:stretch>
      </xdr:blipFill>
      <xdr:spPr>
        <a:xfrm>
          <a:off x="18214340" y="20897850"/>
          <a:ext cx="1522730" cy="443865"/>
        </a:xfrm>
        <a:prstGeom prst="rect">
          <a:avLst/>
        </a:prstGeom>
        <a:noFill/>
        <a:ln w="9525">
          <a:noFill/>
        </a:ln>
      </xdr:spPr>
    </xdr:pic>
    <xdr:clientData/>
  </xdr:twoCellAnchor>
  <xdr:twoCellAnchor editAs="oneCell">
    <xdr:from>
      <xdr:col>18</xdr:col>
      <xdr:colOff>50165</xdr:colOff>
      <xdr:row>18</xdr:row>
      <xdr:rowOff>0</xdr:rowOff>
    </xdr:from>
    <xdr:to>
      <xdr:col>18</xdr:col>
      <xdr:colOff>1572895</xdr:colOff>
      <xdr:row>18</xdr:row>
      <xdr:rowOff>443865</xdr:rowOff>
    </xdr:to>
    <xdr:pic>
      <xdr:nvPicPr>
        <xdr:cNvPr id="54" name="图片 53"/>
        <xdr:cNvPicPr>
          <a:picLocks noChangeAspect="1"/>
        </xdr:cNvPicPr>
      </xdr:nvPicPr>
      <xdr:blipFill>
        <a:blip r:embed="rId1"/>
        <a:stretch>
          <a:fillRect/>
        </a:stretch>
      </xdr:blipFill>
      <xdr:spPr>
        <a:xfrm>
          <a:off x="18214340" y="22459950"/>
          <a:ext cx="1522730" cy="443865"/>
        </a:xfrm>
        <a:prstGeom prst="rect">
          <a:avLst/>
        </a:prstGeom>
        <a:noFill/>
        <a:ln w="9525">
          <a:noFill/>
        </a:ln>
      </xdr:spPr>
    </xdr:pic>
    <xdr:clientData/>
  </xdr:twoCellAnchor>
  <xdr:twoCellAnchor editAs="oneCell">
    <xdr:from>
      <xdr:col>1</xdr:col>
      <xdr:colOff>57150</xdr:colOff>
      <xdr:row>11</xdr:row>
      <xdr:rowOff>142875</xdr:rowOff>
    </xdr:from>
    <xdr:to>
      <xdr:col>1</xdr:col>
      <xdr:colOff>1466850</xdr:colOff>
      <xdr:row>12</xdr:row>
      <xdr:rowOff>0</xdr:rowOff>
    </xdr:to>
    <xdr:pic>
      <xdr:nvPicPr>
        <xdr:cNvPr id="55" name="图片 54"/>
        <xdr:cNvPicPr>
          <a:picLocks noChangeAspect="1"/>
        </xdr:cNvPicPr>
      </xdr:nvPicPr>
      <xdr:blipFill>
        <a:blip r:embed="rId7"/>
        <a:stretch>
          <a:fillRect/>
        </a:stretch>
      </xdr:blipFill>
      <xdr:spPr>
        <a:xfrm>
          <a:off x="495300" y="11668125"/>
          <a:ext cx="1409700" cy="1419225"/>
        </a:xfrm>
        <a:prstGeom prst="rect">
          <a:avLst/>
        </a:prstGeom>
        <a:noFill/>
        <a:ln w="9525">
          <a:noFill/>
        </a:ln>
      </xdr:spPr>
    </xdr:pic>
    <xdr:clientData/>
  </xdr:twoCellAnchor>
  <xdr:twoCellAnchor editAs="oneCell">
    <xdr:from>
      <xdr:col>1</xdr:col>
      <xdr:colOff>66675</xdr:colOff>
      <xdr:row>12</xdr:row>
      <xdr:rowOff>76200</xdr:rowOff>
    </xdr:from>
    <xdr:to>
      <xdr:col>1</xdr:col>
      <xdr:colOff>1476375</xdr:colOff>
      <xdr:row>12</xdr:row>
      <xdr:rowOff>1495425</xdr:rowOff>
    </xdr:to>
    <xdr:pic>
      <xdr:nvPicPr>
        <xdr:cNvPr id="57" name="图片 56"/>
        <xdr:cNvPicPr>
          <a:picLocks noChangeAspect="1"/>
        </xdr:cNvPicPr>
      </xdr:nvPicPr>
      <xdr:blipFill>
        <a:blip r:embed="rId7"/>
        <a:stretch>
          <a:fillRect/>
        </a:stretch>
      </xdr:blipFill>
      <xdr:spPr>
        <a:xfrm>
          <a:off x="504825" y="13163550"/>
          <a:ext cx="1409700" cy="1419225"/>
        </a:xfrm>
        <a:prstGeom prst="rect">
          <a:avLst/>
        </a:prstGeom>
        <a:noFill/>
        <a:ln w="9525">
          <a:noFill/>
        </a:ln>
      </xdr:spPr>
    </xdr:pic>
    <xdr:clientData/>
  </xdr:twoCellAnchor>
  <xdr:twoCellAnchor editAs="oneCell">
    <xdr:from>
      <xdr:col>1</xdr:col>
      <xdr:colOff>57150</xdr:colOff>
      <xdr:row>13</xdr:row>
      <xdr:rowOff>38100</xdr:rowOff>
    </xdr:from>
    <xdr:to>
      <xdr:col>1</xdr:col>
      <xdr:colOff>1466850</xdr:colOff>
      <xdr:row>13</xdr:row>
      <xdr:rowOff>1457325</xdr:rowOff>
    </xdr:to>
    <xdr:pic>
      <xdr:nvPicPr>
        <xdr:cNvPr id="58" name="图片 57"/>
        <xdr:cNvPicPr>
          <a:picLocks noChangeAspect="1"/>
        </xdr:cNvPicPr>
      </xdr:nvPicPr>
      <xdr:blipFill>
        <a:blip r:embed="rId7"/>
        <a:stretch>
          <a:fillRect/>
        </a:stretch>
      </xdr:blipFill>
      <xdr:spPr>
        <a:xfrm>
          <a:off x="495300" y="14687550"/>
          <a:ext cx="1409700" cy="1419225"/>
        </a:xfrm>
        <a:prstGeom prst="rect">
          <a:avLst/>
        </a:prstGeom>
        <a:noFill/>
        <a:ln w="9525">
          <a:noFill/>
        </a:ln>
      </xdr:spPr>
    </xdr:pic>
    <xdr:clientData/>
  </xdr:twoCellAnchor>
  <xdr:twoCellAnchor editAs="oneCell">
    <xdr:from>
      <xdr:col>1</xdr:col>
      <xdr:colOff>85725</xdr:colOff>
      <xdr:row>14</xdr:row>
      <xdr:rowOff>85725</xdr:rowOff>
    </xdr:from>
    <xdr:to>
      <xdr:col>1</xdr:col>
      <xdr:colOff>1495425</xdr:colOff>
      <xdr:row>14</xdr:row>
      <xdr:rowOff>1504950</xdr:rowOff>
    </xdr:to>
    <xdr:pic>
      <xdr:nvPicPr>
        <xdr:cNvPr id="59" name="图片 58"/>
        <xdr:cNvPicPr>
          <a:picLocks noChangeAspect="1"/>
        </xdr:cNvPicPr>
      </xdr:nvPicPr>
      <xdr:blipFill>
        <a:blip r:embed="rId7"/>
        <a:stretch>
          <a:fillRect/>
        </a:stretch>
      </xdr:blipFill>
      <xdr:spPr>
        <a:xfrm>
          <a:off x="523875" y="16297275"/>
          <a:ext cx="1409700" cy="1419225"/>
        </a:xfrm>
        <a:prstGeom prst="rect">
          <a:avLst/>
        </a:prstGeom>
        <a:noFill/>
        <a:ln w="9525">
          <a:noFill/>
        </a:ln>
      </xdr:spPr>
    </xdr:pic>
    <xdr:clientData/>
  </xdr:twoCellAnchor>
  <xdr:twoCellAnchor editAs="oneCell">
    <xdr:from>
      <xdr:col>1</xdr:col>
      <xdr:colOff>114300</xdr:colOff>
      <xdr:row>15</xdr:row>
      <xdr:rowOff>152400</xdr:rowOff>
    </xdr:from>
    <xdr:to>
      <xdr:col>1</xdr:col>
      <xdr:colOff>1374775</xdr:colOff>
      <xdr:row>15</xdr:row>
      <xdr:rowOff>1419860</xdr:rowOff>
    </xdr:to>
    <xdr:pic>
      <xdr:nvPicPr>
        <xdr:cNvPr id="60" name="图片 59"/>
        <xdr:cNvPicPr>
          <a:picLocks noChangeAspect="1"/>
        </xdr:cNvPicPr>
      </xdr:nvPicPr>
      <xdr:blipFill>
        <a:blip r:embed="rId8"/>
        <a:stretch>
          <a:fillRect/>
        </a:stretch>
      </xdr:blipFill>
      <xdr:spPr>
        <a:xfrm>
          <a:off x="552450" y="17926050"/>
          <a:ext cx="1260475" cy="1267460"/>
        </a:xfrm>
        <a:prstGeom prst="rect">
          <a:avLst/>
        </a:prstGeom>
        <a:noFill/>
        <a:ln w="9525">
          <a:noFill/>
        </a:ln>
      </xdr:spPr>
    </xdr:pic>
    <xdr:clientData/>
  </xdr:twoCellAnchor>
  <xdr:twoCellAnchor editAs="oneCell">
    <xdr:from>
      <xdr:col>1</xdr:col>
      <xdr:colOff>133350</xdr:colOff>
      <xdr:row>16</xdr:row>
      <xdr:rowOff>76200</xdr:rowOff>
    </xdr:from>
    <xdr:to>
      <xdr:col>1</xdr:col>
      <xdr:colOff>1393825</xdr:colOff>
      <xdr:row>16</xdr:row>
      <xdr:rowOff>1343660</xdr:rowOff>
    </xdr:to>
    <xdr:pic>
      <xdr:nvPicPr>
        <xdr:cNvPr id="61" name="图片 60"/>
        <xdr:cNvPicPr>
          <a:picLocks noChangeAspect="1"/>
        </xdr:cNvPicPr>
      </xdr:nvPicPr>
      <xdr:blipFill>
        <a:blip r:embed="rId8"/>
        <a:stretch>
          <a:fillRect/>
        </a:stretch>
      </xdr:blipFill>
      <xdr:spPr>
        <a:xfrm>
          <a:off x="571500" y="19411950"/>
          <a:ext cx="1260475" cy="1267460"/>
        </a:xfrm>
        <a:prstGeom prst="rect">
          <a:avLst/>
        </a:prstGeom>
        <a:noFill/>
        <a:ln w="9525">
          <a:noFill/>
        </a:ln>
      </xdr:spPr>
    </xdr:pic>
    <xdr:clientData/>
  </xdr:twoCellAnchor>
  <xdr:twoCellAnchor editAs="oneCell">
    <xdr:from>
      <xdr:col>1</xdr:col>
      <xdr:colOff>123825</xdr:colOff>
      <xdr:row>17</xdr:row>
      <xdr:rowOff>133350</xdr:rowOff>
    </xdr:from>
    <xdr:to>
      <xdr:col>1</xdr:col>
      <xdr:colOff>1384300</xdr:colOff>
      <xdr:row>17</xdr:row>
      <xdr:rowOff>1400810</xdr:rowOff>
    </xdr:to>
    <xdr:pic>
      <xdr:nvPicPr>
        <xdr:cNvPr id="63" name="图片 62"/>
        <xdr:cNvPicPr>
          <a:picLocks noChangeAspect="1"/>
        </xdr:cNvPicPr>
      </xdr:nvPicPr>
      <xdr:blipFill>
        <a:blip r:embed="rId8"/>
        <a:stretch>
          <a:fillRect/>
        </a:stretch>
      </xdr:blipFill>
      <xdr:spPr>
        <a:xfrm>
          <a:off x="561975" y="21031200"/>
          <a:ext cx="1260475" cy="1267460"/>
        </a:xfrm>
        <a:prstGeom prst="rect">
          <a:avLst/>
        </a:prstGeom>
        <a:noFill/>
        <a:ln w="9525">
          <a:noFill/>
        </a:ln>
      </xdr:spPr>
    </xdr:pic>
    <xdr:clientData/>
  </xdr:twoCellAnchor>
  <xdr:twoCellAnchor editAs="oneCell">
    <xdr:from>
      <xdr:col>1</xdr:col>
      <xdr:colOff>123825</xdr:colOff>
      <xdr:row>18</xdr:row>
      <xdr:rowOff>152400</xdr:rowOff>
    </xdr:from>
    <xdr:to>
      <xdr:col>1</xdr:col>
      <xdr:colOff>1384300</xdr:colOff>
      <xdr:row>18</xdr:row>
      <xdr:rowOff>1419860</xdr:rowOff>
    </xdr:to>
    <xdr:pic>
      <xdr:nvPicPr>
        <xdr:cNvPr id="64" name="图片 63"/>
        <xdr:cNvPicPr>
          <a:picLocks noChangeAspect="1"/>
        </xdr:cNvPicPr>
      </xdr:nvPicPr>
      <xdr:blipFill>
        <a:blip r:embed="rId8"/>
        <a:stretch>
          <a:fillRect/>
        </a:stretch>
      </xdr:blipFill>
      <xdr:spPr>
        <a:xfrm>
          <a:off x="561975" y="22612350"/>
          <a:ext cx="1260475" cy="1267460"/>
        </a:xfrm>
        <a:prstGeom prst="rect">
          <a:avLst/>
        </a:prstGeom>
        <a:noFill/>
        <a:ln w="9525">
          <a:noFill/>
        </a:ln>
      </xdr:spPr>
    </xdr:pic>
    <xdr:clientData/>
  </xdr:twoCellAnchor>
  <xdr:twoCellAnchor editAs="oneCell">
    <xdr:from>
      <xdr:col>1</xdr:col>
      <xdr:colOff>114300</xdr:colOff>
      <xdr:row>20</xdr:row>
      <xdr:rowOff>248285</xdr:rowOff>
    </xdr:from>
    <xdr:to>
      <xdr:col>1</xdr:col>
      <xdr:colOff>1333500</xdr:colOff>
      <xdr:row>20</xdr:row>
      <xdr:rowOff>1409700</xdr:rowOff>
    </xdr:to>
    <xdr:pic>
      <xdr:nvPicPr>
        <xdr:cNvPr id="70" name="图片 69"/>
        <xdr:cNvPicPr>
          <a:picLocks noChangeAspect="1"/>
        </xdr:cNvPicPr>
      </xdr:nvPicPr>
      <xdr:blipFill>
        <a:blip r:embed="rId9"/>
        <a:stretch>
          <a:fillRect/>
        </a:stretch>
      </xdr:blipFill>
      <xdr:spPr>
        <a:xfrm>
          <a:off x="552450" y="25832435"/>
          <a:ext cx="1219200" cy="1161415"/>
        </a:xfrm>
        <a:prstGeom prst="rect">
          <a:avLst/>
        </a:prstGeom>
        <a:noFill/>
        <a:ln w="9525">
          <a:noFill/>
        </a:ln>
      </xdr:spPr>
    </xdr:pic>
    <xdr:clientData/>
  </xdr:twoCellAnchor>
  <xdr:twoCellAnchor editAs="oneCell">
    <xdr:from>
      <xdr:col>1</xdr:col>
      <xdr:colOff>95250</xdr:colOff>
      <xdr:row>19</xdr:row>
      <xdr:rowOff>123825</xdr:rowOff>
    </xdr:from>
    <xdr:to>
      <xdr:col>1</xdr:col>
      <xdr:colOff>1362710</xdr:colOff>
      <xdr:row>19</xdr:row>
      <xdr:rowOff>1457960</xdr:rowOff>
    </xdr:to>
    <xdr:pic>
      <xdr:nvPicPr>
        <xdr:cNvPr id="71" name="图片 70"/>
        <xdr:cNvPicPr>
          <a:picLocks noChangeAspect="1"/>
        </xdr:cNvPicPr>
      </xdr:nvPicPr>
      <xdr:blipFill>
        <a:blip r:embed="rId10"/>
        <a:stretch>
          <a:fillRect/>
        </a:stretch>
      </xdr:blipFill>
      <xdr:spPr>
        <a:xfrm>
          <a:off x="533400" y="24145875"/>
          <a:ext cx="1267460" cy="1334135"/>
        </a:xfrm>
        <a:prstGeom prst="rect">
          <a:avLst/>
        </a:prstGeom>
        <a:noFill/>
        <a:ln w="9525">
          <a:noFill/>
        </a:ln>
      </xdr:spPr>
    </xdr:pic>
    <xdr:clientData/>
  </xdr:twoCellAnchor>
  <xdr:twoCellAnchor editAs="oneCell">
    <xdr:from>
      <xdr:col>1</xdr:col>
      <xdr:colOff>85725</xdr:colOff>
      <xdr:row>23</xdr:row>
      <xdr:rowOff>73660</xdr:rowOff>
    </xdr:from>
    <xdr:to>
      <xdr:col>1</xdr:col>
      <xdr:colOff>1362075</xdr:colOff>
      <xdr:row>23</xdr:row>
      <xdr:rowOff>1257300</xdr:rowOff>
    </xdr:to>
    <xdr:pic>
      <xdr:nvPicPr>
        <xdr:cNvPr id="73" name="图片 72"/>
        <xdr:cNvPicPr>
          <a:picLocks noChangeAspect="1"/>
        </xdr:cNvPicPr>
      </xdr:nvPicPr>
      <xdr:blipFill>
        <a:blip r:embed="rId11"/>
        <a:stretch>
          <a:fillRect/>
        </a:stretch>
      </xdr:blipFill>
      <xdr:spPr>
        <a:xfrm>
          <a:off x="523875" y="30344110"/>
          <a:ext cx="1276350" cy="1183640"/>
        </a:xfrm>
        <a:prstGeom prst="rect">
          <a:avLst/>
        </a:prstGeom>
        <a:noFill/>
        <a:ln w="9525">
          <a:noFill/>
        </a:ln>
      </xdr:spPr>
    </xdr:pic>
    <xdr:clientData/>
  </xdr:twoCellAnchor>
  <xdr:twoCellAnchor editAs="oneCell">
    <xdr:from>
      <xdr:col>1</xdr:col>
      <xdr:colOff>267335</xdr:colOff>
      <xdr:row>24</xdr:row>
      <xdr:rowOff>82550</xdr:rowOff>
    </xdr:from>
    <xdr:to>
      <xdr:col>1</xdr:col>
      <xdr:colOff>1400175</xdr:colOff>
      <xdr:row>24</xdr:row>
      <xdr:rowOff>1190625</xdr:rowOff>
    </xdr:to>
    <xdr:pic>
      <xdr:nvPicPr>
        <xdr:cNvPr id="74" name="图片 73"/>
        <xdr:cNvPicPr>
          <a:picLocks noChangeAspect="1"/>
        </xdr:cNvPicPr>
      </xdr:nvPicPr>
      <xdr:blipFill>
        <a:blip r:embed="rId6"/>
        <a:stretch>
          <a:fillRect/>
        </a:stretch>
      </xdr:blipFill>
      <xdr:spPr>
        <a:xfrm>
          <a:off x="705485" y="31915100"/>
          <a:ext cx="1132840" cy="1108075"/>
        </a:xfrm>
        <a:prstGeom prst="rect">
          <a:avLst/>
        </a:prstGeom>
        <a:noFill/>
        <a:ln w="9525">
          <a:noFill/>
        </a:ln>
      </xdr:spPr>
    </xdr:pic>
    <xdr:clientData/>
  </xdr:twoCellAnchor>
  <xdr:twoCellAnchor editAs="oneCell">
    <xdr:from>
      <xdr:col>1</xdr:col>
      <xdr:colOff>85725</xdr:colOff>
      <xdr:row>25</xdr:row>
      <xdr:rowOff>73660</xdr:rowOff>
    </xdr:from>
    <xdr:to>
      <xdr:col>1</xdr:col>
      <xdr:colOff>1362075</xdr:colOff>
      <xdr:row>25</xdr:row>
      <xdr:rowOff>1257300</xdr:rowOff>
    </xdr:to>
    <xdr:pic>
      <xdr:nvPicPr>
        <xdr:cNvPr id="75" name="图片 74"/>
        <xdr:cNvPicPr>
          <a:picLocks noChangeAspect="1"/>
        </xdr:cNvPicPr>
      </xdr:nvPicPr>
      <xdr:blipFill>
        <a:blip r:embed="rId11"/>
        <a:stretch>
          <a:fillRect/>
        </a:stretch>
      </xdr:blipFill>
      <xdr:spPr>
        <a:xfrm>
          <a:off x="523875" y="33468310"/>
          <a:ext cx="1276350" cy="1183640"/>
        </a:xfrm>
        <a:prstGeom prst="rect">
          <a:avLst/>
        </a:prstGeom>
        <a:noFill/>
        <a:ln w="9525">
          <a:noFill/>
        </a:ln>
      </xdr:spPr>
    </xdr:pic>
    <xdr:clientData/>
  </xdr:twoCellAnchor>
  <xdr:twoCellAnchor editAs="oneCell">
    <xdr:from>
      <xdr:col>1</xdr:col>
      <xdr:colOff>167640</xdr:colOff>
      <xdr:row>26</xdr:row>
      <xdr:rowOff>210820</xdr:rowOff>
    </xdr:from>
    <xdr:to>
      <xdr:col>1</xdr:col>
      <xdr:colOff>1409700</xdr:colOff>
      <xdr:row>26</xdr:row>
      <xdr:rowOff>1323975</xdr:rowOff>
    </xdr:to>
    <xdr:pic>
      <xdr:nvPicPr>
        <xdr:cNvPr id="76" name="图片 75"/>
        <xdr:cNvPicPr>
          <a:picLocks noChangeAspect="1"/>
        </xdr:cNvPicPr>
      </xdr:nvPicPr>
      <xdr:blipFill>
        <a:blip r:embed="rId12"/>
        <a:stretch>
          <a:fillRect/>
        </a:stretch>
      </xdr:blipFill>
      <xdr:spPr>
        <a:xfrm>
          <a:off x="605790" y="35167570"/>
          <a:ext cx="1242060" cy="1113155"/>
        </a:xfrm>
        <a:prstGeom prst="rect">
          <a:avLst/>
        </a:prstGeom>
        <a:noFill/>
        <a:ln w="9525">
          <a:noFill/>
        </a:ln>
      </xdr:spPr>
    </xdr:pic>
    <xdr:clientData/>
  </xdr:twoCellAnchor>
  <xdr:twoCellAnchor editAs="oneCell">
    <xdr:from>
      <xdr:col>1</xdr:col>
      <xdr:colOff>161925</xdr:colOff>
      <xdr:row>28</xdr:row>
      <xdr:rowOff>66040</xdr:rowOff>
    </xdr:from>
    <xdr:to>
      <xdr:col>1</xdr:col>
      <xdr:colOff>1331595</xdr:colOff>
      <xdr:row>28</xdr:row>
      <xdr:rowOff>1390650</xdr:rowOff>
    </xdr:to>
    <xdr:pic>
      <xdr:nvPicPr>
        <xdr:cNvPr id="80" name="图片 79"/>
        <xdr:cNvPicPr>
          <a:picLocks noChangeAspect="1"/>
        </xdr:cNvPicPr>
      </xdr:nvPicPr>
      <xdr:blipFill>
        <a:blip r:embed="rId13"/>
        <a:stretch>
          <a:fillRect/>
        </a:stretch>
      </xdr:blipFill>
      <xdr:spPr>
        <a:xfrm>
          <a:off x="600075" y="38146990"/>
          <a:ext cx="1169670" cy="1324610"/>
        </a:xfrm>
        <a:prstGeom prst="rect">
          <a:avLst/>
        </a:prstGeom>
        <a:noFill/>
        <a:ln w="9525">
          <a:noFill/>
        </a:ln>
      </xdr:spPr>
    </xdr:pic>
    <xdr:clientData/>
  </xdr:twoCellAnchor>
  <xdr:twoCellAnchor editAs="oneCell">
    <xdr:from>
      <xdr:col>1</xdr:col>
      <xdr:colOff>209550</xdr:colOff>
      <xdr:row>27</xdr:row>
      <xdr:rowOff>38100</xdr:rowOff>
    </xdr:from>
    <xdr:to>
      <xdr:col>1</xdr:col>
      <xdr:colOff>1350645</xdr:colOff>
      <xdr:row>27</xdr:row>
      <xdr:rowOff>1343025</xdr:rowOff>
    </xdr:to>
    <xdr:pic>
      <xdr:nvPicPr>
        <xdr:cNvPr id="83" name="图片 82"/>
        <xdr:cNvPicPr>
          <a:picLocks noChangeAspect="1"/>
        </xdr:cNvPicPr>
      </xdr:nvPicPr>
      <xdr:blipFill>
        <a:blip r:embed="rId14"/>
        <a:stretch>
          <a:fillRect/>
        </a:stretch>
      </xdr:blipFill>
      <xdr:spPr>
        <a:xfrm>
          <a:off x="647700" y="36556950"/>
          <a:ext cx="1141095" cy="1304925"/>
        </a:xfrm>
        <a:prstGeom prst="rect">
          <a:avLst/>
        </a:prstGeom>
        <a:noFill/>
        <a:ln w="9525">
          <a:noFill/>
        </a:ln>
      </xdr:spPr>
    </xdr:pic>
    <xdr:clientData/>
  </xdr:twoCellAnchor>
  <xdr:twoCellAnchor editAs="oneCell">
    <xdr:from>
      <xdr:col>1</xdr:col>
      <xdr:colOff>342900</xdr:colOff>
      <xdr:row>29</xdr:row>
      <xdr:rowOff>95250</xdr:rowOff>
    </xdr:from>
    <xdr:to>
      <xdr:col>1</xdr:col>
      <xdr:colOff>1404620</xdr:colOff>
      <xdr:row>29</xdr:row>
      <xdr:rowOff>1324610</xdr:rowOff>
    </xdr:to>
    <xdr:pic>
      <xdr:nvPicPr>
        <xdr:cNvPr id="85" name="图片 84"/>
        <xdr:cNvPicPr>
          <a:picLocks noChangeAspect="1"/>
        </xdr:cNvPicPr>
      </xdr:nvPicPr>
      <xdr:blipFill>
        <a:blip r:embed="rId15"/>
        <a:stretch>
          <a:fillRect/>
        </a:stretch>
      </xdr:blipFill>
      <xdr:spPr>
        <a:xfrm>
          <a:off x="781050" y="39738300"/>
          <a:ext cx="1061720" cy="1229360"/>
        </a:xfrm>
        <a:prstGeom prst="rect">
          <a:avLst/>
        </a:prstGeom>
        <a:noFill/>
        <a:ln w="9525">
          <a:noFill/>
        </a:ln>
      </xdr:spPr>
    </xdr:pic>
    <xdr:clientData/>
  </xdr:twoCellAnchor>
  <xdr:twoCellAnchor editAs="oneCell">
    <xdr:from>
      <xdr:col>1</xdr:col>
      <xdr:colOff>314325</xdr:colOff>
      <xdr:row>30</xdr:row>
      <xdr:rowOff>74930</xdr:rowOff>
    </xdr:from>
    <xdr:to>
      <xdr:col>1</xdr:col>
      <xdr:colOff>1416685</xdr:colOff>
      <xdr:row>30</xdr:row>
      <xdr:rowOff>1295400</xdr:rowOff>
    </xdr:to>
    <xdr:pic>
      <xdr:nvPicPr>
        <xdr:cNvPr id="86" name="图片 85"/>
        <xdr:cNvPicPr>
          <a:picLocks noChangeAspect="1"/>
        </xdr:cNvPicPr>
      </xdr:nvPicPr>
      <xdr:blipFill>
        <a:blip r:embed="rId16"/>
        <a:stretch>
          <a:fillRect/>
        </a:stretch>
      </xdr:blipFill>
      <xdr:spPr>
        <a:xfrm>
          <a:off x="752475" y="41280080"/>
          <a:ext cx="1102360" cy="12204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detail.1688.com/offer/684776579206.html" TargetMode="External"/><Relationship Id="rId8" Type="http://schemas.openxmlformats.org/officeDocument/2006/relationships/hyperlink" Target="https://www.ebay.com.au/itm/324862940046?hash=item4ba357138e:g:q~wAAOSwEg1hge~V" TargetMode="External"/><Relationship Id="rId7" Type="http://schemas.openxmlformats.org/officeDocument/2006/relationships/hyperlink" Target="https://www.ebay.com.au/itm/285173212806?hash=item4265a5e686:g:XP8AAOSwdDRkBqz-&amp;var=587049133050" TargetMode="External"/><Relationship Id="rId6" Type="http://schemas.openxmlformats.org/officeDocument/2006/relationships/hyperlink" Target="https://www.ebay.com.au/itm/324988684425?hash=item4baad5c889:g:B20AAOSwRiBh3O0l" TargetMode="External"/><Relationship Id="rId5" Type="http://schemas.openxmlformats.org/officeDocument/2006/relationships/hyperlink" Target="https://detail.1688.com/offer/674651551214.html" TargetMode="External"/><Relationship Id="rId4" Type="http://schemas.openxmlformats.org/officeDocument/2006/relationships/hyperlink" Target="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 TargetMode="External"/><Relationship Id="rId31" Type="http://schemas.openxmlformats.org/officeDocument/2006/relationships/hyperlink" Target="https://detail.1688.com/offer/680412464937.html" TargetMode="External"/><Relationship Id="rId30" Type="http://schemas.openxmlformats.org/officeDocument/2006/relationships/hyperlink" Target="https://detail.1688.com/offer/681393439095.html" TargetMode="External"/><Relationship Id="rId3" Type="http://schemas.openxmlformats.org/officeDocument/2006/relationships/hyperlink" Target="https://detail.1688.com/offer/686939206347.html" TargetMode="External"/><Relationship Id="rId29" Type="http://schemas.openxmlformats.org/officeDocument/2006/relationships/hyperlink" Target="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 TargetMode="External"/><Relationship Id="rId28" Type="http://schemas.openxmlformats.org/officeDocument/2006/relationships/hyperlink" Target="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 TargetMode="External"/><Relationship Id="rId27" Type="http://schemas.openxmlformats.org/officeDocument/2006/relationships/hyperlink" Target="https://www.ebay.com.au/itm/285012960178" TargetMode="External"/><Relationship Id="rId26" Type="http://schemas.openxmlformats.org/officeDocument/2006/relationships/hyperlink" Target="https://detail.1688.com/offer/705265199162.html" TargetMode="External"/><Relationship Id="rId25" Type="http://schemas.openxmlformats.org/officeDocument/2006/relationships/hyperlink" Target="https://detail.1688.com/offer/596012425152.html?_t=1685350687777&amp;spm=a2615.7691456.co_0_0_wangpu_score_0_0_0_0_1_0_0000_0.0" TargetMode="External"/><Relationship Id="rId24" Type="http://schemas.openxmlformats.org/officeDocument/2006/relationships/hyperlink" Target="https://www.ebay.com.au/itm/385309413748" TargetMode="External"/><Relationship Id="rId23" Type="http://schemas.openxmlformats.org/officeDocument/2006/relationships/hyperlink" Target="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 TargetMode="External"/><Relationship Id="rId22" Type="http://schemas.openxmlformats.org/officeDocument/2006/relationships/hyperlink" Target="https://detail.1688.com/offer/649153825744.html" TargetMode="External"/><Relationship Id="rId21" Type="http://schemas.openxmlformats.org/officeDocument/2006/relationships/hyperlink" Target="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 TargetMode="External"/><Relationship Id="rId20" Type="http://schemas.openxmlformats.org/officeDocument/2006/relationships/hyperlink" Target="https://detail.1688.com/offer/600561635087.html?spm=a26352.13672862.offerlist.40.4e8f2f38cBxWIj&amp;cosite=-&amp;tracelog=p4p&amp;_p_isad=1&amp;clickid=cda42536ca6a416f9ea9bf063dd046f4&amp;sessionid=81360d3f87fc82bf31f661d0b42ef09e" TargetMode="External"/><Relationship Id="rId2" Type="http://schemas.openxmlformats.org/officeDocument/2006/relationships/hyperlink" Target="https://www.ebay.com.au/itm/285173212806" TargetMode="External"/><Relationship Id="rId19" Type="http://schemas.openxmlformats.org/officeDocument/2006/relationships/hyperlink" Target="https://detail.1688.com/offer/596031180629.html" TargetMode="External"/><Relationship Id="rId18" Type="http://schemas.openxmlformats.org/officeDocument/2006/relationships/hyperlink" Target="https://detail.1688.com/offer/45517196607.html?spm=a26352.23326140a26352.offerlist.29.76fa1e62KisXDZ" TargetMode="External"/><Relationship Id="rId17" Type="http://schemas.openxmlformats.org/officeDocument/2006/relationships/hyperlink" Target="https://detail.1688.com/offer/677975069118.html" TargetMode="External"/><Relationship Id="rId16" Type="http://schemas.openxmlformats.org/officeDocument/2006/relationships/hyperlink" Target="https://detail.1688.com/offer/36039542685.html" TargetMode="External"/><Relationship Id="rId15" Type="http://schemas.openxmlformats.org/officeDocument/2006/relationships/hyperlink" Target="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TargetMode="External"/><Relationship Id="rId14" Type="http://schemas.openxmlformats.org/officeDocument/2006/relationships/hyperlink" Target="https://www.ebay.de/itm/223480822358?hash=item34087eba56%3Ag%3AfLMAAOSwfQlhrzZL&amp;_trkparms=%2526rpp_cid%253D6424352028ba9fc9dcbdc7f2" TargetMode="External"/><Relationship Id="rId13" Type="http://schemas.openxmlformats.org/officeDocument/2006/relationships/hyperlink" Target="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argetMode="External"/><Relationship Id="rId12" Type="http://schemas.openxmlformats.org/officeDocument/2006/relationships/hyperlink" Target="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TargetMode="External"/><Relationship Id="rId11" Type="http://schemas.openxmlformats.org/officeDocument/2006/relationships/hyperlink" Target="https://detail.1688.com/offer/649352301502.html?spm=a26352.13672862.offerlist.106.65115031C13x8Z" TargetMode="External"/><Relationship Id="rId10" Type="http://schemas.openxmlformats.org/officeDocument/2006/relationships/hyperlink" Target="https://detail.1688.com/offer/672606645628.html?spm=a26352.b28411319.offerlist.5.5ae81e62JWsj7q"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70"/>
  <sheetViews>
    <sheetView workbookViewId="0">
      <pane xSplit="4" ySplit="1" topLeftCell="I29" activePane="bottomRight" state="frozen"/>
      <selection/>
      <selection pane="topRight"/>
      <selection pane="bottomLeft"/>
      <selection pane="bottomRight" activeCell="I31" sqref="I31"/>
    </sheetView>
  </sheetViews>
  <sheetFormatPr defaultColWidth="9" defaultRowHeight="16.5"/>
  <cols>
    <col min="1" max="1" width="5.75" style="6" customWidth="1"/>
    <col min="2" max="2" width="20.25" style="7" customWidth="1"/>
    <col min="3" max="3" width="19.375" style="8" customWidth="1"/>
    <col min="4" max="4" width="11.125" style="9" customWidth="1"/>
    <col min="5" max="5" width="9" style="9"/>
    <col min="6" max="6" width="9" style="10"/>
    <col min="7" max="7" width="7" style="11" customWidth="1"/>
    <col min="8" max="8" width="9" style="7" hidden="1" customWidth="1"/>
    <col min="9" max="9" width="8.375" style="9" customWidth="1"/>
    <col min="10" max="11" width="24.875" style="7" customWidth="1"/>
    <col min="12" max="12" width="20.625" style="7" customWidth="1"/>
    <col min="13" max="13" width="4.25" style="7" customWidth="1"/>
    <col min="14" max="14" width="20.625" style="7" customWidth="1"/>
    <col min="15" max="15" width="4.125" style="7" customWidth="1"/>
    <col min="16" max="16" width="20.625" style="7" customWidth="1"/>
    <col min="17" max="17" width="3.625" style="7" customWidth="1"/>
    <col min="18" max="18" width="24.875" style="9" customWidth="1"/>
    <col min="19" max="19" width="21.25" style="8" customWidth="1"/>
    <col min="20" max="20" width="9" style="12" customWidth="1"/>
    <col min="21" max="21" width="9" style="7" customWidth="1"/>
    <col min="22" max="22" width="9" style="12" customWidth="1"/>
    <col min="23" max="23" width="8.875" style="7" customWidth="1"/>
    <col min="24" max="24" width="9" style="12" customWidth="1"/>
    <col min="25" max="27" width="9" style="7" customWidth="1"/>
    <col min="28" max="29" width="9" style="7"/>
    <col min="30" max="30" width="9" style="13"/>
    <col min="31" max="32" width="9" style="7"/>
    <col min="33" max="34" width="9" style="7" customWidth="1"/>
    <col min="35" max="35" width="7.875" style="7" customWidth="1"/>
    <col min="36" max="36" width="7.75" style="12" customWidth="1"/>
    <col min="37" max="37" width="8.125" style="14" customWidth="1"/>
    <col min="38" max="38" width="8.75" style="7" customWidth="1"/>
    <col min="39" max="39" width="9.625" style="12" customWidth="1"/>
    <col min="40" max="40" width="10.375" style="14" customWidth="1"/>
    <col min="41" max="16384" width="9" style="7"/>
  </cols>
  <sheetData>
    <row r="1" s="4" customFormat="1" ht="46.5" customHeight="1" spans="1:41">
      <c r="A1" s="15" t="s">
        <v>0</v>
      </c>
      <c r="B1" s="16" t="s">
        <v>1</v>
      </c>
      <c r="C1" s="15" t="s">
        <v>2</v>
      </c>
      <c r="D1" s="15" t="s">
        <v>3</v>
      </c>
      <c r="E1" s="17" t="s">
        <v>4</v>
      </c>
      <c r="F1" s="18" t="s">
        <v>5</v>
      </c>
      <c r="G1" s="15" t="s">
        <v>6</v>
      </c>
      <c r="H1" s="15" t="s">
        <v>7</v>
      </c>
      <c r="I1" s="15" t="s">
        <v>8</v>
      </c>
      <c r="J1" s="15" t="s">
        <v>9</v>
      </c>
      <c r="K1" s="15" t="s">
        <v>10</v>
      </c>
      <c r="L1" s="15" t="s">
        <v>11</v>
      </c>
      <c r="M1" s="15"/>
      <c r="N1" s="15" t="s">
        <v>12</v>
      </c>
      <c r="O1" s="15"/>
      <c r="P1" s="15" t="s">
        <v>13</v>
      </c>
      <c r="Q1" s="15"/>
      <c r="R1" s="15" t="s">
        <v>14</v>
      </c>
      <c r="S1" s="15" t="s">
        <v>15</v>
      </c>
      <c r="T1" s="47" t="s">
        <v>16</v>
      </c>
      <c r="U1" s="15" t="s">
        <v>17</v>
      </c>
      <c r="V1" s="47" t="s">
        <v>18</v>
      </c>
      <c r="W1" s="15" t="s">
        <v>19</v>
      </c>
      <c r="X1" s="47" t="s">
        <v>20</v>
      </c>
      <c r="Y1" s="15" t="s">
        <v>21</v>
      </c>
      <c r="Z1" s="15" t="s">
        <v>22</v>
      </c>
      <c r="AA1" s="15" t="s">
        <v>23</v>
      </c>
      <c r="AB1" s="15" t="s">
        <v>24</v>
      </c>
      <c r="AC1" s="15" t="s">
        <v>25</v>
      </c>
      <c r="AD1" s="15" t="s">
        <v>26</v>
      </c>
      <c r="AE1" s="15" t="s">
        <v>27</v>
      </c>
      <c r="AF1" s="15" t="s">
        <v>28</v>
      </c>
      <c r="AG1" s="15" t="s">
        <v>29</v>
      </c>
      <c r="AH1" s="15" t="s">
        <v>30</v>
      </c>
      <c r="AI1" s="52" t="s">
        <v>31</v>
      </c>
      <c r="AJ1" s="53" t="s">
        <v>32</v>
      </c>
      <c r="AK1" s="54" t="s">
        <v>33</v>
      </c>
      <c r="AL1" s="55" t="s">
        <v>34</v>
      </c>
      <c r="AM1" s="56" t="s">
        <v>35</v>
      </c>
      <c r="AN1" s="57" t="s">
        <v>36</v>
      </c>
      <c r="AO1" s="15"/>
    </row>
    <row r="2" s="5" customFormat="1" ht="123" customHeight="1" spans="1:41">
      <c r="A2" s="19">
        <v>1</v>
      </c>
      <c r="B2" s="20"/>
      <c r="C2" s="17" t="s">
        <v>37</v>
      </c>
      <c r="D2" s="17" t="s">
        <v>38</v>
      </c>
      <c r="E2" s="17" t="s">
        <v>39</v>
      </c>
      <c r="F2" s="21" t="s">
        <v>40</v>
      </c>
      <c r="G2" s="22">
        <v>30</v>
      </c>
      <c r="H2" s="23"/>
      <c r="I2" s="31"/>
      <c r="J2" s="32" t="s">
        <v>41</v>
      </c>
      <c r="K2" s="32" t="s">
        <v>42</v>
      </c>
      <c r="L2" s="33"/>
      <c r="M2" s="33">
        <f t="shared" ref="M2:Q2" si="0">LEN(L2)</f>
        <v>0</v>
      </c>
      <c r="N2" s="33" t="s">
        <v>43</v>
      </c>
      <c r="O2" s="33">
        <f t="shared" si="0"/>
        <v>80</v>
      </c>
      <c r="P2" s="33" t="s">
        <v>44</v>
      </c>
      <c r="Q2" s="33">
        <f t="shared" si="0"/>
        <v>79</v>
      </c>
      <c r="R2" s="36" t="s">
        <v>45</v>
      </c>
      <c r="S2" s="17"/>
      <c r="T2" s="48">
        <f t="shared" ref="T2:T7" si="1">AB2/1000*134+19</f>
        <v>26.236</v>
      </c>
      <c r="U2" s="49" t="s">
        <v>46</v>
      </c>
      <c r="V2" s="50">
        <f t="shared" ref="V2:V7" si="2">AB2/1000*75+21</f>
        <v>25.05</v>
      </c>
      <c r="W2" s="17" t="s">
        <v>47</v>
      </c>
      <c r="X2" s="50">
        <f t="shared" ref="X2:X19" si="3">(Y2*Z2*AA2)/6000</f>
        <v>0.0267866666666667</v>
      </c>
      <c r="Y2" s="23">
        <v>16.4</v>
      </c>
      <c r="Z2" s="23">
        <v>7</v>
      </c>
      <c r="AA2" s="23">
        <v>1.4</v>
      </c>
      <c r="AB2" s="23">
        <f t="shared" ref="AB2:AB7" si="4">AC2+AF2</f>
        <v>54</v>
      </c>
      <c r="AC2" s="23">
        <v>47</v>
      </c>
      <c r="AD2" s="22" t="s">
        <v>48</v>
      </c>
      <c r="AE2" s="23">
        <v>0.07</v>
      </c>
      <c r="AF2" s="23">
        <v>7</v>
      </c>
      <c r="AG2" s="23">
        <f t="shared" ref="AG2:AG7" si="5">G2+T2+AE2</f>
        <v>56.306</v>
      </c>
      <c r="AH2" s="23">
        <f t="shared" ref="AH2:AH7" si="6">G2+V2+AE2</f>
        <v>55.12</v>
      </c>
      <c r="AI2" s="23">
        <v>15</v>
      </c>
      <c r="AJ2" s="50">
        <f t="shared" ref="AJ2:AJ7" si="7">AI2*6.8*0.82-AG2</f>
        <v>27.334</v>
      </c>
      <c r="AK2" s="58">
        <f t="shared" ref="AK2:AK7" si="8">AJ2/(AI2*6.8)</f>
        <v>0.267980392156863</v>
      </c>
      <c r="AL2" s="23">
        <v>15</v>
      </c>
      <c r="AM2" s="50">
        <f t="shared" ref="AM2:AM7" si="9">AL2*7.75*0.82-AH2</f>
        <v>40.205</v>
      </c>
      <c r="AN2" s="58">
        <f t="shared" ref="AN2:AN7" si="10">AM2/(AL2*7.75)</f>
        <v>0.345849462365591</v>
      </c>
      <c r="AO2" s="23"/>
    </row>
    <row r="3" s="5" customFormat="1" ht="123" customHeight="1" spans="1:41">
      <c r="A3" s="24"/>
      <c r="B3" s="20"/>
      <c r="C3" s="17" t="s">
        <v>49</v>
      </c>
      <c r="D3" s="17" t="s">
        <v>50</v>
      </c>
      <c r="E3" s="17" t="s">
        <v>39</v>
      </c>
      <c r="F3" s="21" t="s">
        <v>40</v>
      </c>
      <c r="G3" s="22">
        <v>30</v>
      </c>
      <c r="H3" s="23"/>
      <c r="I3" s="31"/>
      <c r="J3" s="34"/>
      <c r="K3" s="34"/>
      <c r="L3" s="35"/>
      <c r="M3" s="35"/>
      <c r="N3" s="35"/>
      <c r="O3" s="35"/>
      <c r="P3" s="35"/>
      <c r="Q3" s="35"/>
      <c r="R3" s="29" t="s">
        <v>51</v>
      </c>
      <c r="S3" s="17"/>
      <c r="T3" s="48">
        <f t="shared" si="1"/>
        <v>26.236</v>
      </c>
      <c r="U3" s="49" t="s">
        <v>46</v>
      </c>
      <c r="V3" s="50">
        <f t="shared" si="2"/>
        <v>25.05</v>
      </c>
      <c r="W3" s="17" t="s">
        <v>47</v>
      </c>
      <c r="X3" s="50">
        <f t="shared" si="3"/>
        <v>0.0267866666666667</v>
      </c>
      <c r="Y3" s="23">
        <v>16.4</v>
      </c>
      <c r="Z3" s="23">
        <v>7</v>
      </c>
      <c r="AA3" s="23">
        <v>1.4</v>
      </c>
      <c r="AB3" s="23">
        <f t="shared" si="4"/>
        <v>54</v>
      </c>
      <c r="AC3" s="23">
        <v>47</v>
      </c>
      <c r="AD3" s="22" t="s">
        <v>48</v>
      </c>
      <c r="AE3" s="23">
        <v>0.07</v>
      </c>
      <c r="AF3" s="23">
        <v>7</v>
      </c>
      <c r="AG3" s="23">
        <f t="shared" si="5"/>
        <v>56.306</v>
      </c>
      <c r="AH3" s="23">
        <f t="shared" si="6"/>
        <v>55.12</v>
      </c>
      <c r="AI3" s="23">
        <v>15</v>
      </c>
      <c r="AJ3" s="50">
        <f t="shared" si="7"/>
        <v>27.334</v>
      </c>
      <c r="AK3" s="58">
        <f t="shared" si="8"/>
        <v>0.267980392156863</v>
      </c>
      <c r="AL3" s="23">
        <v>15</v>
      </c>
      <c r="AM3" s="50">
        <f t="shared" si="9"/>
        <v>40.205</v>
      </c>
      <c r="AN3" s="58">
        <f t="shared" si="10"/>
        <v>0.345849462365591</v>
      </c>
      <c r="AO3" s="23"/>
    </row>
    <row r="4" s="5" customFormat="1" ht="123" customHeight="1" spans="1:41">
      <c r="A4" s="22">
        <v>2</v>
      </c>
      <c r="B4" s="20"/>
      <c r="C4" s="23" t="s">
        <v>52</v>
      </c>
      <c r="D4" s="17" t="s">
        <v>53</v>
      </c>
      <c r="E4" s="17" t="s">
        <v>54</v>
      </c>
      <c r="F4" s="21" t="s">
        <v>55</v>
      </c>
      <c r="G4" s="22">
        <v>4</v>
      </c>
      <c r="H4" s="23"/>
      <c r="I4" s="36"/>
      <c r="J4" s="32" t="s">
        <v>56</v>
      </c>
      <c r="K4" s="32" t="s">
        <v>57</v>
      </c>
      <c r="L4" s="33" t="s">
        <v>58</v>
      </c>
      <c r="M4" s="33">
        <f t="shared" ref="M4:Q4" si="11">LEN(L4)</f>
        <v>80</v>
      </c>
      <c r="N4" s="33" t="s">
        <v>59</v>
      </c>
      <c r="O4" s="33">
        <f t="shared" si="11"/>
        <v>80</v>
      </c>
      <c r="P4" s="33" t="s">
        <v>60</v>
      </c>
      <c r="Q4" s="33">
        <f t="shared" si="11"/>
        <v>79</v>
      </c>
      <c r="R4" s="29" t="s">
        <v>61</v>
      </c>
      <c r="S4" s="29" t="s">
        <v>62</v>
      </c>
      <c r="T4" s="48">
        <f t="shared" si="1"/>
        <v>58.798</v>
      </c>
      <c r="U4" s="49" t="s">
        <v>46</v>
      </c>
      <c r="V4" s="50">
        <f t="shared" si="2"/>
        <v>43.275</v>
      </c>
      <c r="W4" s="17" t="s">
        <v>47</v>
      </c>
      <c r="X4" s="50">
        <f t="shared" si="3"/>
        <v>0</v>
      </c>
      <c r="Y4" s="23"/>
      <c r="Z4" s="23"/>
      <c r="AA4" s="23"/>
      <c r="AB4" s="23">
        <f t="shared" si="4"/>
        <v>297</v>
      </c>
      <c r="AC4" s="23">
        <v>290</v>
      </c>
      <c r="AD4" s="22" t="s">
        <v>48</v>
      </c>
      <c r="AE4" s="23">
        <v>0.07</v>
      </c>
      <c r="AF4" s="23">
        <v>7</v>
      </c>
      <c r="AG4" s="23">
        <f t="shared" si="5"/>
        <v>62.868</v>
      </c>
      <c r="AH4" s="23">
        <f t="shared" si="6"/>
        <v>47.345</v>
      </c>
      <c r="AI4" s="23">
        <v>15</v>
      </c>
      <c r="AJ4" s="50">
        <f t="shared" si="7"/>
        <v>20.772</v>
      </c>
      <c r="AK4" s="58">
        <f t="shared" si="8"/>
        <v>0.203647058823529</v>
      </c>
      <c r="AL4" s="23">
        <v>10</v>
      </c>
      <c r="AM4" s="50">
        <f t="shared" si="9"/>
        <v>16.205</v>
      </c>
      <c r="AN4" s="58">
        <f t="shared" si="10"/>
        <v>0.209096774193548</v>
      </c>
      <c r="AO4" s="23"/>
    </row>
    <row r="5" s="5" customFormat="1" ht="123" hidden="1" customHeight="1" spans="1:41">
      <c r="A5" s="22"/>
      <c r="B5" s="20"/>
      <c r="C5" s="23" t="s">
        <v>63</v>
      </c>
      <c r="D5" s="17" t="s">
        <v>64</v>
      </c>
      <c r="E5" s="17" t="s">
        <v>54</v>
      </c>
      <c r="F5" s="21" t="s">
        <v>55</v>
      </c>
      <c r="G5" s="22">
        <v>8</v>
      </c>
      <c r="H5" s="23"/>
      <c r="I5" s="29"/>
      <c r="J5" s="37"/>
      <c r="K5" s="37"/>
      <c r="L5" s="38"/>
      <c r="M5" s="38"/>
      <c r="N5" s="38"/>
      <c r="O5" s="38"/>
      <c r="P5" s="38"/>
      <c r="Q5" s="38"/>
      <c r="R5" s="29"/>
      <c r="S5" s="29" t="s">
        <v>65</v>
      </c>
      <c r="T5" s="48">
        <f t="shared" si="1"/>
        <v>97.658</v>
      </c>
      <c r="U5" s="49" t="s">
        <v>46</v>
      </c>
      <c r="V5" s="50">
        <f t="shared" si="2"/>
        <v>65.025</v>
      </c>
      <c r="W5" s="17" t="s">
        <v>47</v>
      </c>
      <c r="X5" s="50">
        <f t="shared" si="3"/>
        <v>0</v>
      </c>
      <c r="Y5" s="23"/>
      <c r="Z5" s="23"/>
      <c r="AA5" s="23"/>
      <c r="AB5" s="23">
        <f t="shared" si="4"/>
        <v>587</v>
      </c>
      <c r="AC5" s="23">
        <v>580</v>
      </c>
      <c r="AD5" s="22" t="s">
        <v>48</v>
      </c>
      <c r="AE5" s="23">
        <v>0.07</v>
      </c>
      <c r="AF5" s="23">
        <v>7</v>
      </c>
      <c r="AG5" s="23">
        <f t="shared" si="5"/>
        <v>105.728</v>
      </c>
      <c r="AH5" s="23">
        <f t="shared" si="6"/>
        <v>73.095</v>
      </c>
      <c r="AI5" s="23">
        <v>26</v>
      </c>
      <c r="AJ5" s="50">
        <f t="shared" si="7"/>
        <v>39.248</v>
      </c>
      <c r="AK5" s="58">
        <f t="shared" si="8"/>
        <v>0.221990950226244</v>
      </c>
      <c r="AL5" s="23">
        <v>20</v>
      </c>
      <c r="AM5" s="50">
        <f t="shared" si="9"/>
        <v>54.005</v>
      </c>
      <c r="AN5" s="58">
        <f t="shared" si="10"/>
        <v>0.34841935483871</v>
      </c>
      <c r="AO5" s="23"/>
    </row>
    <row r="6" s="5" customFormat="1" ht="123" hidden="1" customHeight="1" spans="1:41">
      <c r="A6" s="22"/>
      <c r="B6" s="20"/>
      <c r="C6" s="23" t="s">
        <v>66</v>
      </c>
      <c r="D6" s="17" t="s">
        <v>67</v>
      </c>
      <c r="E6" s="17" t="s">
        <v>54</v>
      </c>
      <c r="F6" s="21" t="s">
        <v>55</v>
      </c>
      <c r="G6" s="22">
        <v>16</v>
      </c>
      <c r="H6" s="23"/>
      <c r="I6" s="29"/>
      <c r="J6" s="37"/>
      <c r="K6" s="37"/>
      <c r="L6" s="38"/>
      <c r="M6" s="38"/>
      <c r="N6" s="38"/>
      <c r="O6" s="38"/>
      <c r="P6" s="38"/>
      <c r="Q6" s="38"/>
      <c r="R6" s="29"/>
      <c r="S6" s="17"/>
      <c r="T6" s="48">
        <f t="shared" si="1"/>
        <v>175.378</v>
      </c>
      <c r="U6" s="49" t="s">
        <v>46</v>
      </c>
      <c r="V6" s="50">
        <f t="shared" si="2"/>
        <v>108.525</v>
      </c>
      <c r="W6" s="17" t="s">
        <v>47</v>
      </c>
      <c r="X6" s="50">
        <f t="shared" si="3"/>
        <v>0</v>
      </c>
      <c r="Y6" s="23"/>
      <c r="Z6" s="23"/>
      <c r="AA6" s="23"/>
      <c r="AB6" s="23">
        <f t="shared" si="4"/>
        <v>1167</v>
      </c>
      <c r="AC6" s="23">
        <v>1160</v>
      </c>
      <c r="AD6" s="22" t="s">
        <v>48</v>
      </c>
      <c r="AE6" s="23">
        <v>0.07</v>
      </c>
      <c r="AF6" s="23">
        <v>7</v>
      </c>
      <c r="AG6" s="23">
        <f t="shared" si="5"/>
        <v>191.448</v>
      </c>
      <c r="AH6" s="23">
        <f t="shared" si="6"/>
        <v>124.595</v>
      </c>
      <c r="AI6" s="23">
        <v>50</v>
      </c>
      <c r="AJ6" s="50">
        <f t="shared" si="7"/>
        <v>87.352</v>
      </c>
      <c r="AK6" s="58">
        <f t="shared" si="8"/>
        <v>0.256917647058824</v>
      </c>
      <c r="AL6" s="23">
        <v>30</v>
      </c>
      <c r="AM6" s="50">
        <f t="shared" si="9"/>
        <v>66.055</v>
      </c>
      <c r="AN6" s="58">
        <f t="shared" si="10"/>
        <v>0.28410752688172</v>
      </c>
      <c r="AO6" s="23"/>
    </row>
    <row r="7" s="5" customFormat="1" ht="123" hidden="1" customHeight="1" spans="1:41">
      <c r="A7" s="22"/>
      <c r="B7" s="20"/>
      <c r="C7" s="23" t="s">
        <v>68</v>
      </c>
      <c r="D7" s="17" t="s">
        <v>69</v>
      </c>
      <c r="E7" s="17" t="s">
        <v>54</v>
      </c>
      <c r="F7" s="21" t="s">
        <v>55</v>
      </c>
      <c r="G7" s="22">
        <v>24</v>
      </c>
      <c r="H7" s="23"/>
      <c r="I7" s="29"/>
      <c r="J7" s="34"/>
      <c r="K7" s="34"/>
      <c r="L7" s="35"/>
      <c r="M7" s="35"/>
      <c r="N7" s="35"/>
      <c r="O7" s="35"/>
      <c r="P7" s="35"/>
      <c r="Q7" s="35"/>
      <c r="R7" s="29"/>
      <c r="S7" s="17"/>
      <c r="T7" s="48">
        <f t="shared" si="1"/>
        <v>254.438</v>
      </c>
      <c r="U7" s="49" t="s">
        <v>46</v>
      </c>
      <c r="V7" s="50">
        <f t="shared" si="2"/>
        <v>152.775</v>
      </c>
      <c r="W7" s="17" t="s">
        <v>47</v>
      </c>
      <c r="X7" s="50">
        <f t="shared" si="3"/>
        <v>0</v>
      </c>
      <c r="Y7" s="23"/>
      <c r="Z7" s="23"/>
      <c r="AA7" s="23"/>
      <c r="AB7" s="23">
        <f t="shared" si="4"/>
        <v>1757</v>
      </c>
      <c r="AC7" s="23">
        <v>1750</v>
      </c>
      <c r="AD7" s="22" t="s">
        <v>48</v>
      </c>
      <c r="AE7" s="23">
        <v>0.07</v>
      </c>
      <c r="AF7" s="23">
        <v>7</v>
      </c>
      <c r="AG7" s="23">
        <f t="shared" si="5"/>
        <v>278.508</v>
      </c>
      <c r="AH7" s="23">
        <f t="shared" si="6"/>
        <v>176.845</v>
      </c>
      <c r="AI7" s="23">
        <v>59</v>
      </c>
      <c r="AJ7" s="50">
        <f t="shared" si="7"/>
        <v>50.476</v>
      </c>
      <c r="AK7" s="58">
        <f t="shared" si="8"/>
        <v>0.125812562313061</v>
      </c>
      <c r="AL7" s="23">
        <v>40</v>
      </c>
      <c r="AM7" s="50">
        <f t="shared" si="9"/>
        <v>77.355</v>
      </c>
      <c r="AN7" s="58">
        <f t="shared" si="10"/>
        <v>0.249532258064516</v>
      </c>
      <c r="AO7" s="23"/>
    </row>
    <row r="8" s="5" customFormat="1" ht="123" customHeight="1" spans="1:41">
      <c r="A8" s="25">
        <v>3</v>
      </c>
      <c r="B8" s="20"/>
      <c r="C8" s="17" t="s">
        <v>70</v>
      </c>
      <c r="D8" s="17" t="s">
        <v>71</v>
      </c>
      <c r="E8" s="17" t="s">
        <v>72</v>
      </c>
      <c r="F8" s="21" t="s">
        <v>73</v>
      </c>
      <c r="G8" s="22">
        <v>13.9</v>
      </c>
      <c r="H8" s="23"/>
      <c r="I8" s="39" t="s">
        <v>74</v>
      </c>
      <c r="J8" s="37" t="s">
        <v>75</v>
      </c>
      <c r="K8" s="37" t="s">
        <v>76</v>
      </c>
      <c r="L8" s="38"/>
      <c r="M8" s="33">
        <f t="shared" ref="M8:Q8" si="12">LEN(L8)</f>
        <v>0</v>
      </c>
      <c r="N8" s="38" t="s">
        <v>77</v>
      </c>
      <c r="O8" s="33">
        <f t="shared" si="12"/>
        <v>80</v>
      </c>
      <c r="P8" s="38" t="s">
        <v>78</v>
      </c>
      <c r="Q8" s="33">
        <f t="shared" si="12"/>
        <v>80</v>
      </c>
      <c r="R8" s="29" t="s">
        <v>79</v>
      </c>
      <c r="S8" s="29" t="s">
        <v>80</v>
      </c>
      <c r="T8" s="48">
        <f t="shared" ref="T8:T33" si="13">AB8/1000*134+19</f>
        <v>66.302</v>
      </c>
      <c r="U8" s="49" t="s">
        <v>46</v>
      </c>
      <c r="V8" s="50">
        <f t="shared" ref="V8:V33" si="14">AB8/1000*75+21</f>
        <v>47.475</v>
      </c>
      <c r="W8" s="17" t="s">
        <v>47</v>
      </c>
      <c r="X8" s="50">
        <f t="shared" si="3"/>
        <v>0.268125</v>
      </c>
      <c r="Y8" s="23">
        <v>22.5</v>
      </c>
      <c r="Z8" s="23">
        <v>11</v>
      </c>
      <c r="AA8" s="23">
        <v>6.5</v>
      </c>
      <c r="AB8" s="23">
        <f t="shared" ref="AB8:AB33" si="15">AC8+AF8</f>
        <v>353</v>
      </c>
      <c r="AC8" s="23">
        <v>346</v>
      </c>
      <c r="AD8" s="22" t="s">
        <v>48</v>
      </c>
      <c r="AE8" s="23">
        <v>0.07</v>
      </c>
      <c r="AF8" s="23">
        <v>7</v>
      </c>
      <c r="AG8" s="23">
        <f t="shared" ref="AG8:AG33" si="16">G8+T8+AE8</f>
        <v>80.272</v>
      </c>
      <c r="AH8" s="23">
        <f t="shared" ref="AH8:AH33" si="17">G8+V8+AE8</f>
        <v>61.445</v>
      </c>
      <c r="AI8" s="23">
        <v>25</v>
      </c>
      <c r="AJ8" s="50">
        <f t="shared" ref="AJ8:AJ19" si="18">AI8*6.8*0.82-AG8</f>
        <v>59.128</v>
      </c>
      <c r="AK8" s="58">
        <f t="shared" ref="AK8:AK33" si="19">AJ8/(AI8*6.8)</f>
        <v>0.347811764705882</v>
      </c>
      <c r="AL8" s="23">
        <v>15</v>
      </c>
      <c r="AM8" s="50">
        <f t="shared" ref="AM8:AM33" si="20">AL8*7.75*0.82-AH8</f>
        <v>33.88</v>
      </c>
      <c r="AN8" s="58">
        <f t="shared" ref="AN8:AN33" si="21">AM8/(AL8*7.75)</f>
        <v>0.291440860215054</v>
      </c>
      <c r="AO8" s="23"/>
    </row>
    <row r="9" s="5" customFormat="1" ht="123" customHeight="1" spans="1:41">
      <c r="A9" s="25"/>
      <c r="B9" s="20"/>
      <c r="C9" s="17" t="s">
        <v>81</v>
      </c>
      <c r="D9" s="17" t="s">
        <v>82</v>
      </c>
      <c r="E9" s="17" t="s">
        <v>72</v>
      </c>
      <c r="F9" s="26" t="s">
        <v>73</v>
      </c>
      <c r="G9" s="22">
        <v>13.9</v>
      </c>
      <c r="H9" s="23"/>
      <c r="I9" s="40"/>
      <c r="J9" s="37"/>
      <c r="K9" s="37"/>
      <c r="L9" s="38"/>
      <c r="M9" s="38"/>
      <c r="N9" s="38"/>
      <c r="O9" s="38"/>
      <c r="P9" s="38"/>
      <c r="Q9" s="38"/>
      <c r="R9" s="29"/>
      <c r="S9" s="29" t="s">
        <v>83</v>
      </c>
      <c r="T9" s="48">
        <f t="shared" si="13"/>
        <v>72.734</v>
      </c>
      <c r="U9" s="49" t="s">
        <v>46</v>
      </c>
      <c r="V9" s="50">
        <f t="shared" si="14"/>
        <v>51.075</v>
      </c>
      <c r="W9" s="17" t="s">
        <v>47</v>
      </c>
      <c r="X9" s="50">
        <f t="shared" si="3"/>
        <v>0.268125</v>
      </c>
      <c r="Y9" s="23">
        <v>22.5</v>
      </c>
      <c r="Z9" s="23">
        <v>11</v>
      </c>
      <c r="AA9" s="23">
        <v>6.5</v>
      </c>
      <c r="AB9" s="23">
        <f t="shared" si="15"/>
        <v>401</v>
      </c>
      <c r="AC9" s="23">
        <v>394</v>
      </c>
      <c r="AD9" s="22" t="s">
        <v>48</v>
      </c>
      <c r="AE9" s="23">
        <v>0.07</v>
      </c>
      <c r="AF9" s="23">
        <v>7</v>
      </c>
      <c r="AG9" s="23">
        <f t="shared" si="16"/>
        <v>86.704</v>
      </c>
      <c r="AH9" s="23">
        <f t="shared" si="17"/>
        <v>65.045</v>
      </c>
      <c r="AI9" s="23">
        <v>25</v>
      </c>
      <c r="AJ9" s="50">
        <f t="shared" si="18"/>
        <v>52.696</v>
      </c>
      <c r="AK9" s="58">
        <f t="shared" si="19"/>
        <v>0.309976470588235</v>
      </c>
      <c r="AL9" s="23">
        <v>15</v>
      </c>
      <c r="AM9" s="50">
        <f t="shared" si="20"/>
        <v>30.28</v>
      </c>
      <c r="AN9" s="58">
        <f t="shared" si="21"/>
        <v>0.26047311827957</v>
      </c>
      <c r="AO9" s="23"/>
    </row>
    <row r="10" s="5" customFormat="1" ht="123" customHeight="1" spans="1:41">
      <c r="A10" s="25"/>
      <c r="B10" s="20"/>
      <c r="C10" s="17" t="s">
        <v>84</v>
      </c>
      <c r="D10" s="17" t="s">
        <v>85</v>
      </c>
      <c r="E10" s="17" t="s">
        <v>72</v>
      </c>
      <c r="F10" s="21" t="s">
        <v>73</v>
      </c>
      <c r="G10" s="22">
        <v>13.9</v>
      </c>
      <c r="H10" s="23"/>
      <c r="I10" s="40"/>
      <c r="J10" s="37"/>
      <c r="K10" s="37"/>
      <c r="L10" s="38"/>
      <c r="M10" s="38"/>
      <c r="N10" s="38"/>
      <c r="O10" s="38"/>
      <c r="P10" s="38"/>
      <c r="Q10" s="38"/>
      <c r="R10" s="29"/>
      <c r="S10" s="17"/>
      <c r="T10" s="48">
        <f t="shared" si="13"/>
        <v>77.156</v>
      </c>
      <c r="U10" s="49" t="s">
        <v>46</v>
      </c>
      <c r="V10" s="50">
        <f t="shared" si="14"/>
        <v>53.55</v>
      </c>
      <c r="W10" s="17" t="s">
        <v>47</v>
      </c>
      <c r="X10" s="50">
        <f t="shared" si="3"/>
        <v>0.268125</v>
      </c>
      <c r="Y10" s="23">
        <v>22.5</v>
      </c>
      <c r="Z10" s="23">
        <v>11</v>
      </c>
      <c r="AA10" s="23">
        <v>6.5</v>
      </c>
      <c r="AB10" s="23">
        <f t="shared" si="15"/>
        <v>434</v>
      </c>
      <c r="AC10" s="23">
        <v>427</v>
      </c>
      <c r="AD10" s="22" t="s">
        <v>48</v>
      </c>
      <c r="AE10" s="23">
        <v>0.07</v>
      </c>
      <c r="AF10" s="23">
        <v>7</v>
      </c>
      <c r="AG10" s="23">
        <f t="shared" si="16"/>
        <v>91.126</v>
      </c>
      <c r="AH10" s="23">
        <f t="shared" si="17"/>
        <v>67.52</v>
      </c>
      <c r="AI10" s="23">
        <v>25</v>
      </c>
      <c r="AJ10" s="50">
        <f t="shared" si="18"/>
        <v>48.274</v>
      </c>
      <c r="AK10" s="58">
        <f t="shared" si="19"/>
        <v>0.283964705882353</v>
      </c>
      <c r="AL10" s="23">
        <v>15</v>
      </c>
      <c r="AM10" s="50">
        <f t="shared" si="20"/>
        <v>27.805</v>
      </c>
      <c r="AN10" s="58">
        <f t="shared" si="21"/>
        <v>0.239182795698925</v>
      </c>
      <c r="AO10" s="23"/>
    </row>
    <row r="11" s="5" customFormat="1" ht="123" customHeight="1" spans="1:41">
      <c r="A11" s="24"/>
      <c r="B11" s="20"/>
      <c r="C11" s="17" t="s">
        <v>86</v>
      </c>
      <c r="D11" s="17" t="s">
        <v>87</v>
      </c>
      <c r="E11" s="17" t="s">
        <v>72</v>
      </c>
      <c r="F11" s="21" t="s">
        <v>73</v>
      </c>
      <c r="G11" s="22">
        <v>13.9</v>
      </c>
      <c r="H11" s="23"/>
      <c r="I11" s="41"/>
      <c r="J11" s="34"/>
      <c r="K11" s="34"/>
      <c r="L11" s="35"/>
      <c r="M11" s="35"/>
      <c r="N11" s="35"/>
      <c r="O11" s="35"/>
      <c r="P11" s="35"/>
      <c r="Q11" s="35"/>
      <c r="R11" s="29"/>
      <c r="S11" s="17"/>
      <c r="T11" s="48">
        <f t="shared" si="13"/>
        <v>79.3</v>
      </c>
      <c r="U11" s="49" t="s">
        <v>46</v>
      </c>
      <c r="V11" s="50">
        <f t="shared" si="14"/>
        <v>54.75</v>
      </c>
      <c r="W11" s="17" t="s">
        <v>47</v>
      </c>
      <c r="X11" s="50">
        <f t="shared" si="3"/>
        <v>0.268125</v>
      </c>
      <c r="Y11" s="23">
        <v>22.5</v>
      </c>
      <c r="Z11" s="23">
        <v>11</v>
      </c>
      <c r="AA11" s="23">
        <v>6.5</v>
      </c>
      <c r="AB11" s="23">
        <f t="shared" si="15"/>
        <v>450</v>
      </c>
      <c r="AC11" s="23">
        <v>443</v>
      </c>
      <c r="AD11" s="22" t="s">
        <v>48</v>
      </c>
      <c r="AE11" s="23">
        <v>0.07</v>
      </c>
      <c r="AF11" s="23">
        <v>7</v>
      </c>
      <c r="AG11" s="23">
        <f t="shared" si="16"/>
        <v>93.27</v>
      </c>
      <c r="AH11" s="23">
        <f t="shared" si="17"/>
        <v>68.72</v>
      </c>
      <c r="AI11" s="23">
        <v>25</v>
      </c>
      <c r="AJ11" s="50">
        <f t="shared" si="18"/>
        <v>46.13</v>
      </c>
      <c r="AK11" s="58">
        <f t="shared" si="19"/>
        <v>0.271352941176471</v>
      </c>
      <c r="AL11" s="23">
        <v>15</v>
      </c>
      <c r="AM11" s="50">
        <f t="shared" si="20"/>
        <v>26.605</v>
      </c>
      <c r="AN11" s="58">
        <f t="shared" si="21"/>
        <v>0.228860215053763</v>
      </c>
      <c r="AO11" s="23"/>
    </row>
    <row r="12" s="5" customFormat="1" ht="123" customHeight="1" spans="1:41">
      <c r="A12" s="25">
        <v>4</v>
      </c>
      <c r="B12" s="20"/>
      <c r="C12" s="17" t="s">
        <v>88</v>
      </c>
      <c r="D12" s="17" t="s">
        <v>89</v>
      </c>
      <c r="E12" s="17" t="s">
        <v>72</v>
      </c>
      <c r="F12" s="21" t="s">
        <v>73</v>
      </c>
      <c r="G12" s="22">
        <v>13.9</v>
      </c>
      <c r="H12" s="23"/>
      <c r="I12" s="39" t="s">
        <v>74</v>
      </c>
      <c r="J12" s="37" t="s">
        <v>75</v>
      </c>
      <c r="K12" s="37" t="s">
        <v>76</v>
      </c>
      <c r="L12" s="38"/>
      <c r="M12" s="33">
        <f t="shared" ref="M12:Q12" si="22">LEN(L12)</f>
        <v>0</v>
      </c>
      <c r="N12" s="38" t="s">
        <v>90</v>
      </c>
      <c r="O12" s="33">
        <f t="shared" si="22"/>
        <v>80</v>
      </c>
      <c r="P12" s="38" t="s">
        <v>91</v>
      </c>
      <c r="Q12" s="33">
        <f t="shared" si="22"/>
        <v>80</v>
      </c>
      <c r="R12" s="29" t="s">
        <v>79</v>
      </c>
      <c r="S12" s="29" t="s">
        <v>80</v>
      </c>
      <c r="T12" s="48">
        <f t="shared" si="13"/>
        <v>66.302</v>
      </c>
      <c r="U12" s="49" t="s">
        <v>46</v>
      </c>
      <c r="V12" s="50">
        <f t="shared" si="14"/>
        <v>47.475</v>
      </c>
      <c r="W12" s="17" t="s">
        <v>47</v>
      </c>
      <c r="X12" s="50">
        <f t="shared" si="3"/>
        <v>0.268125</v>
      </c>
      <c r="Y12" s="23">
        <v>22.5</v>
      </c>
      <c r="Z12" s="23">
        <v>11</v>
      </c>
      <c r="AA12" s="23">
        <v>6.5</v>
      </c>
      <c r="AB12" s="23">
        <f t="shared" si="15"/>
        <v>353</v>
      </c>
      <c r="AC12" s="23">
        <v>346</v>
      </c>
      <c r="AD12" s="22" t="s">
        <v>48</v>
      </c>
      <c r="AE12" s="23">
        <v>0.07</v>
      </c>
      <c r="AF12" s="23">
        <v>7</v>
      </c>
      <c r="AG12" s="23">
        <f t="shared" si="16"/>
        <v>80.272</v>
      </c>
      <c r="AH12" s="23">
        <f t="shared" si="17"/>
        <v>61.445</v>
      </c>
      <c r="AI12" s="23">
        <v>25</v>
      </c>
      <c r="AJ12" s="50">
        <f t="shared" si="18"/>
        <v>59.128</v>
      </c>
      <c r="AK12" s="58">
        <f t="shared" si="19"/>
        <v>0.347811764705882</v>
      </c>
      <c r="AL12" s="23">
        <v>15</v>
      </c>
      <c r="AM12" s="50">
        <f t="shared" si="20"/>
        <v>33.88</v>
      </c>
      <c r="AN12" s="58">
        <f t="shared" si="21"/>
        <v>0.291440860215054</v>
      </c>
      <c r="AO12" s="23"/>
    </row>
    <row r="13" s="5" customFormat="1" ht="123" customHeight="1" spans="1:41">
      <c r="A13" s="25"/>
      <c r="B13" s="20"/>
      <c r="C13" s="17" t="s">
        <v>92</v>
      </c>
      <c r="D13" s="17" t="s">
        <v>93</v>
      </c>
      <c r="E13" s="17" t="s">
        <v>72</v>
      </c>
      <c r="F13" s="26" t="s">
        <v>73</v>
      </c>
      <c r="G13" s="22">
        <v>13.9</v>
      </c>
      <c r="H13" s="23"/>
      <c r="I13" s="40"/>
      <c r="J13" s="37"/>
      <c r="K13" s="37"/>
      <c r="L13" s="38"/>
      <c r="M13" s="38"/>
      <c r="N13" s="38"/>
      <c r="O13" s="38"/>
      <c r="P13" s="38"/>
      <c r="Q13" s="38"/>
      <c r="R13" s="29"/>
      <c r="S13" s="29" t="s">
        <v>83</v>
      </c>
      <c r="T13" s="48">
        <f t="shared" si="13"/>
        <v>72.734</v>
      </c>
      <c r="U13" s="49" t="s">
        <v>46</v>
      </c>
      <c r="V13" s="50">
        <f t="shared" si="14"/>
        <v>51.075</v>
      </c>
      <c r="W13" s="17" t="s">
        <v>47</v>
      </c>
      <c r="X13" s="50">
        <f t="shared" si="3"/>
        <v>0.268125</v>
      </c>
      <c r="Y13" s="23">
        <v>22.5</v>
      </c>
      <c r="Z13" s="23">
        <v>11</v>
      </c>
      <c r="AA13" s="23">
        <v>6.5</v>
      </c>
      <c r="AB13" s="23">
        <f t="shared" si="15"/>
        <v>401</v>
      </c>
      <c r="AC13" s="23">
        <v>394</v>
      </c>
      <c r="AD13" s="22" t="s">
        <v>48</v>
      </c>
      <c r="AE13" s="23">
        <v>0.07</v>
      </c>
      <c r="AF13" s="23">
        <v>7</v>
      </c>
      <c r="AG13" s="23">
        <f t="shared" si="16"/>
        <v>86.704</v>
      </c>
      <c r="AH13" s="23">
        <f t="shared" si="17"/>
        <v>65.045</v>
      </c>
      <c r="AI13" s="23">
        <v>25</v>
      </c>
      <c r="AJ13" s="50">
        <f t="shared" si="18"/>
        <v>52.696</v>
      </c>
      <c r="AK13" s="58">
        <f t="shared" si="19"/>
        <v>0.309976470588235</v>
      </c>
      <c r="AL13" s="23">
        <v>15</v>
      </c>
      <c r="AM13" s="50">
        <f t="shared" si="20"/>
        <v>30.28</v>
      </c>
      <c r="AN13" s="58">
        <f t="shared" si="21"/>
        <v>0.26047311827957</v>
      </c>
      <c r="AO13" s="23"/>
    </row>
    <row r="14" s="5" customFormat="1" ht="123" customHeight="1" spans="1:41">
      <c r="A14" s="25"/>
      <c r="B14" s="20"/>
      <c r="C14" s="17" t="s">
        <v>94</v>
      </c>
      <c r="D14" s="17" t="s">
        <v>95</v>
      </c>
      <c r="E14" s="17" t="s">
        <v>72</v>
      </c>
      <c r="F14" s="21" t="s">
        <v>73</v>
      </c>
      <c r="G14" s="22">
        <v>13.9</v>
      </c>
      <c r="H14" s="23"/>
      <c r="I14" s="40"/>
      <c r="J14" s="37"/>
      <c r="K14" s="37"/>
      <c r="L14" s="38"/>
      <c r="M14" s="38"/>
      <c r="N14" s="38"/>
      <c r="O14" s="38"/>
      <c r="P14" s="38"/>
      <c r="Q14" s="38"/>
      <c r="R14" s="29"/>
      <c r="S14" s="17"/>
      <c r="T14" s="48">
        <f t="shared" si="13"/>
        <v>77.156</v>
      </c>
      <c r="U14" s="49" t="s">
        <v>46</v>
      </c>
      <c r="V14" s="50">
        <f t="shared" si="14"/>
        <v>53.55</v>
      </c>
      <c r="W14" s="17" t="s">
        <v>47</v>
      </c>
      <c r="X14" s="50">
        <f t="shared" si="3"/>
        <v>0.268125</v>
      </c>
      <c r="Y14" s="23">
        <v>22.5</v>
      </c>
      <c r="Z14" s="23">
        <v>11</v>
      </c>
      <c r="AA14" s="23">
        <v>6.5</v>
      </c>
      <c r="AB14" s="23">
        <f t="shared" si="15"/>
        <v>434</v>
      </c>
      <c r="AC14" s="23">
        <v>427</v>
      </c>
      <c r="AD14" s="22" t="s">
        <v>48</v>
      </c>
      <c r="AE14" s="23">
        <v>0.07</v>
      </c>
      <c r="AF14" s="23">
        <v>7</v>
      </c>
      <c r="AG14" s="23">
        <f t="shared" si="16"/>
        <v>91.126</v>
      </c>
      <c r="AH14" s="23">
        <f t="shared" si="17"/>
        <v>67.52</v>
      </c>
      <c r="AI14" s="23">
        <v>25</v>
      </c>
      <c r="AJ14" s="50">
        <f t="shared" si="18"/>
        <v>48.274</v>
      </c>
      <c r="AK14" s="58">
        <f t="shared" si="19"/>
        <v>0.283964705882353</v>
      </c>
      <c r="AL14" s="23">
        <v>15</v>
      </c>
      <c r="AM14" s="50">
        <f t="shared" si="20"/>
        <v>27.805</v>
      </c>
      <c r="AN14" s="58">
        <f t="shared" si="21"/>
        <v>0.239182795698925</v>
      </c>
      <c r="AO14" s="23"/>
    </row>
    <row r="15" s="5" customFormat="1" ht="123" customHeight="1" spans="1:41">
      <c r="A15" s="24"/>
      <c r="B15" s="20"/>
      <c r="C15" s="17" t="s">
        <v>96</v>
      </c>
      <c r="D15" s="17" t="s">
        <v>97</v>
      </c>
      <c r="E15" s="17" t="s">
        <v>72</v>
      </c>
      <c r="F15" s="21" t="s">
        <v>73</v>
      </c>
      <c r="G15" s="22">
        <v>13.9</v>
      </c>
      <c r="H15" s="23"/>
      <c r="I15" s="41"/>
      <c r="J15" s="34"/>
      <c r="K15" s="34"/>
      <c r="L15" s="35"/>
      <c r="M15" s="35"/>
      <c r="N15" s="35"/>
      <c r="O15" s="35"/>
      <c r="P15" s="35"/>
      <c r="Q15" s="35"/>
      <c r="R15" s="29"/>
      <c r="S15" s="17"/>
      <c r="T15" s="48">
        <f t="shared" si="13"/>
        <v>79.3</v>
      </c>
      <c r="U15" s="49" t="s">
        <v>46</v>
      </c>
      <c r="V15" s="50">
        <f t="shared" si="14"/>
        <v>54.75</v>
      </c>
      <c r="W15" s="17" t="s">
        <v>47</v>
      </c>
      <c r="X15" s="50">
        <f t="shared" si="3"/>
        <v>0.268125</v>
      </c>
      <c r="Y15" s="23">
        <v>22.5</v>
      </c>
      <c r="Z15" s="23">
        <v>11</v>
      </c>
      <c r="AA15" s="23">
        <v>6.5</v>
      </c>
      <c r="AB15" s="23">
        <f t="shared" si="15"/>
        <v>450</v>
      </c>
      <c r="AC15" s="23">
        <v>443</v>
      </c>
      <c r="AD15" s="22" t="s">
        <v>48</v>
      </c>
      <c r="AE15" s="23">
        <v>0.07</v>
      </c>
      <c r="AF15" s="23">
        <v>7</v>
      </c>
      <c r="AG15" s="23">
        <f t="shared" si="16"/>
        <v>93.27</v>
      </c>
      <c r="AH15" s="23">
        <f t="shared" si="17"/>
        <v>68.72</v>
      </c>
      <c r="AI15" s="23">
        <v>25</v>
      </c>
      <c r="AJ15" s="50">
        <f t="shared" si="18"/>
        <v>46.13</v>
      </c>
      <c r="AK15" s="58">
        <f t="shared" si="19"/>
        <v>0.271352941176471</v>
      </c>
      <c r="AL15" s="23">
        <v>15</v>
      </c>
      <c r="AM15" s="50">
        <f t="shared" si="20"/>
        <v>26.605</v>
      </c>
      <c r="AN15" s="58">
        <f t="shared" si="21"/>
        <v>0.228860215053763</v>
      </c>
      <c r="AO15" s="23"/>
    </row>
    <row r="16" s="5" customFormat="1" ht="123" customHeight="1" spans="1:41">
      <c r="A16" s="25">
        <v>5</v>
      </c>
      <c r="B16" s="20"/>
      <c r="C16" s="17" t="s">
        <v>98</v>
      </c>
      <c r="D16" s="17" t="s">
        <v>99</v>
      </c>
      <c r="E16" s="17" t="s">
        <v>72</v>
      </c>
      <c r="F16" s="21" t="s">
        <v>73</v>
      </c>
      <c r="G16" s="22">
        <v>13.9</v>
      </c>
      <c r="H16" s="23"/>
      <c r="I16" s="39" t="s">
        <v>74</v>
      </c>
      <c r="J16" s="37" t="s">
        <v>75</v>
      </c>
      <c r="K16" s="37" t="s">
        <v>76</v>
      </c>
      <c r="L16" s="38"/>
      <c r="M16" s="33">
        <f t="shared" ref="M16:Q16" si="23">LEN(L16)</f>
        <v>0</v>
      </c>
      <c r="N16" s="38" t="s">
        <v>100</v>
      </c>
      <c r="O16" s="33">
        <f t="shared" si="23"/>
        <v>80</v>
      </c>
      <c r="P16" s="38" t="s">
        <v>101</v>
      </c>
      <c r="Q16" s="33">
        <f t="shared" si="23"/>
        <v>79</v>
      </c>
      <c r="R16" s="29" t="s">
        <v>79</v>
      </c>
      <c r="S16" s="29" t="s">
        <v>80</v>
      </c>
      <c r="T16" s="48">
        <f t="shared" si="13"/>
        <v>66.302</v>
      </c>
      <c r="U16" s="49" t="s">
        <v>46</v>
      </c>
      <c r="V16" s="50">
        <f t="shared" si="14"/>
        <v>47.475</v>
      </c>
      <c r="W16" s="17" t="s">
        <v>47</v>
      </c>
      <c r="X16" s="50">
        <f t="shared" si="3"/>
        <v>0.268125</v>
      </c>
      <c r="Y16" s="23">
        <v>22.5</v>
      </c>
      <c r="Z16" s="23">
        <v>11</v>
      </c>
      <c r="AA16" s="23">
        <v>6.5</v>
      </c>
      <c r="AB16" s="23">
        <f t="shared" si="15"/>
        <v>353</v>
      </c>
      <c r="AC16" s="23">
        <v>346</v>
      </c>
      <c r="AD16" s="22" t="s">
        <v>48</v>
      </c>
      <c r="AE16" s="23">
        <v>0.07</v>
      </c>
      <c r="AF16" s="23">
        <v>7</v>
      </c>
      <c r="AG16" s="23">
        <f t="shared" si="16"/>
        <v>80.272</v>
      </c>
      <c r="AH16" s="23">
        <f t="shared" si="17"/>
        <v>61.445</v>
      </c>
      <c r="AI16" s="23">
        <v>25</v>
      </c>
      <c r="AJ16" s="50">
        <f t="shared" si="18"/>
        <v>59.128</v>
      </c>
      <c r="AK16" s="58">
        <f t="shared" si="19"/>
        <v>0.347811764705882</v>
      </c>
      <c r="AL16" s="23">
        <v>15</v>
      </c>
      <c r="AM16" s="50">
        <f t="shared" si="20"/>
        <v>33.88</v>
      </c>
      <c r="AN16" s="58">
        <f t="shared" si="21"/>
        <v>0.291440860215054</v>
      </c>
      <c r="AO16" s="23"/>
    </row>
    <row r="17" s="5" customFormat="1" ht="123" customHeight="1" spans="1:41">
      <c r="A17" s="25"/>
      <c r="B17" s="20"/>
      <c r="C17" s="17" t="s">
        <v>102</v>
      </c>
      <c r="D17" s="17" t="s">
        <v>103</v>
      </c>
      <c r="E17" s="17" t="s">
        <v>72</v>
      </c>
      <c r="F17" s="26" t="s">
        <v>73</v>
      </c>
      <c r="G17" s="22">
        <v>13.9</v>
      </c>
      <c r="H17" s="23"/>
      <c r="I17" s="40"/>
      <c r="J17" s="37"/>
      <c r="K17" s="37"/>
      <c r="L17" s="38"/>
      <c r="M17" s="38"/>
      <c r="N17" s="38"/>
      <c r="O17" s="38"/>
      <c r="P17" s="38" t="s">
        <v>104</v>
      </c>
      <c r="Q17" s="38"/>
      <c r="R17" s="29"/>
      <c r="S17" s="29" t="s">
        <v>83</v>
      </c>
      <c r="T17" s="48">
        <f t="shared" si="13"/>
        <v>72.734</v>
      </c>
      <c r="U17" s="49" t="s">
        <v>46</v>
      </c>
      <c r="V17" s="50">
        <f t="shared" si="14"/>
        <v>51.075</v>
      </c>
      <c r="W17" s="17" t="s">
        <v>47</v>
      </c>
      <c r="X17" s="50">
        <f t="shared" si="3"/>
        <v>0.268125</v>
      </c>
      <c r="Y17" s="23">
        <v>22.5</v>
      </c>
      <c r="Z17" s="23">
        <v>11</v>
      </c>
      <c r="AA17" s="23">
        <v>6.5</v>
      </c>
      <c r="AB17" s="23">
        <f t="shared" si="15"/>
        <v>401</v>
      </c>
      <c r="AC17" s="23">
        <v>394</v>
      </c>
      <c r="AD17" s="22" t="s">
        <v>48</v>
      </c>
      <c r="AE17" s="23">
        <v>0.07</v>
      </c>
      <c r="AF17" s="23">
        <v>7</v>
      </c>
      <c r="AG17" s="23">
        <f t="shared" si="16"/>
        <v>86.704</v>
      </c>
      <c r="AH17" s="23">
        <f t="shared" si="17"/>
        <v>65.045</v>
      </c>
      <c r="AI17" s="23">
        <v>25</v>
      </c>
      <c r="AJ17" s="50">
        <f t="shared" si="18"/>
        <v>52.696</v>
      </c>
      <c r="AK17" s="58">
        <f t="shared" si="19"/>
        <v>0.309976470588235</v>
      </c>
      <c r="AL17" s="23">
        <v>15</v>
      </c>
      <c r="AM17" s="50">
        <f t="shared" si="20"/>
        <v>30.28</v>
      </c>
      <c r="AN17" s="58">
        <f t="shared" si="21"/>
        <v>0.26047311827957</v>
      </c>
      <c r="AO17" s="23"/>
    </row>
    <row r="18" s="5" customFormat="1" ht="123" customHeight="1" spans="1:41">
      <c r="A18" s="25"/>
      <c r="B18" s="20"/>
      <c r="C18" s="17" t="s">
        <v>105</v>
      </c>
      <c r="D18" s="17" t="s">
        <v>106</v>
      </c>
      <c r="E18" s="17" t="s">
        <v>72</v>
      </c>
      <c r="F18" s="21" t="s">
        <v>73</v>
      </c>
      <c r="G18" s="22">
        <v>13.9</v>
      </c>
      <c r="H18" s="23"/>
      <c r="I18" s="40"/>
      <c r="J18" s="37"/>
      <c r="K18" s="37"/>
      <c r="L18" s="38"/>
      <c r="M18" s="38"/>
      <c r="N18" s="38"/>
      <c r="O18" s="38"/>
      <c r="P18" s="38"/>
      <c r="Q18" s="38"/>
      <c r="R18" s="29"/>
      <c r="S18" s="17"/>
      <c r="T18" s="48">
        <f t="shared" si="13"/>
        <v>77.156</v>
      </c>
      <c r="U18" s="49" t="s">
        <v>46</v>
      </c>
      <c r="V18" s="50">
        <f t="shared" si="14"/>
        <v>53.55</v>
      </c>
      <c r="W18" s="17" t="s">
        <v>47</v>
      </c>
      <c r="X18" s="50">
        <f t="shared" si="3"/>
        <v>0.268125</v>
      </c>
      <c r="Y18" s="23">
        <v>22.5</v>
      </c>
      <c r="Z18" s="23">
        <v>11</v>
      </c>
      <c r="AA18" s="23">
        <v>6.5</v>
      </c>
      <c r="AB18" s="23">
        <f t="shared" si="15"/>
        <v>434</v>
      </c>
      <c r="AC18" s="23">
        <v>427</v>
      </c>
      <c r="AD18" s="22" t="s">
        <v>48</v>
      </c>
      <c r="AE18" s="23">
        <v>0.07</v>
      </c>
      <c r="AF18" s="23">
        <v>7</v>
      </c>
      <c r="AG18" s="23">
        <f t="shared" si="16"/>
        <v>91.126</v>
      </c>
      <c r="AH18" s="23">
        <f t="shared" si="17"/>
        <v>67.52</v>
      </c>
      <c r="AI18" s="23">
        <v>25</v>
      </c>
      <c r="AJ18" s="50">
        <f t="shared" si="18"/>
        <v>48.274</v>
      </c>
      <c r="AK18" s="58">
        <f t="shared" si="19"/>
        <v>0.283964705882353</v>
      </c>
      <c r="AL18" s="23">
        <v>15</v>
      </c>
      <c r="AM18" s="50">
        <f t="shared" si="20"/>
        <v>27.805</v>
      </c>
      <c r="AN18" s="58">
        <f t="shared" si="21"/>
        <v>0.239182795698925</v>
      </c>
      <c r="AO18" s="23"/>
    </row>
    <row r="19" s="5" customFormat="1" ht="123" customHeight="1" spans="1:41">
      <c r="A19" s="24"/>
      <c r="B19" s="20"/>
      <c r="C19" s="17" t="s">
        <v>107</v>
      </c>
      <c r="D19" s="17" t="s">
        <v>108</v>
      </c>
      <c r="E19" s="17" t="s">
        <v>72</v>
      </c>
      <c r="F19" s="21" t="s">
        <v>73</v>
      </c>
      <c r="G19" s="22">
        <v>13.9</v>
      </c>
      <c r="H19" s="23"/>
      <c r="I19" s="41"/>
      <c r="J19" s="34"/>
      <c r="K19" s="34"/>
      <c r="L19" s="35"/>
      <c r="M19" s="35"/>
      <c r="N19" s="35"/>
      <c r="O19" s="35"/>
      <c r="P19" s="35"/>
      <c r="Q19" s="35"/>
      <c r="R19" s="29"/>
      <c r="S19" s="17"/>
      <c r="T19" s="48">
        <f t="shared" si="13"/>
        <v>79.3</v>
      </c>
      <c r="U19" s="49" t="s">
        <v>46</v>
      </c>
      <c r="V19" s="50">
        <f t="shared" si="14"/>
        <v>54.75</v>
      </c>
      <c r="W19" s="17" t="s">
        <v>47</v>
      </c>
      <c r="X19" s="50">
        <f t="shared" si="3"/>
        <v>0.268125</v>
      </c>
      <c r="Y19" s="23">
        <v>22.5</v>
      </c>
      <c r="Z19" s="23">
        <v>11</v>
      </c>
      <c r="AA19" s="23">
        <v>6.5</v>
      </c>
      <c r="AB19" s="23">
        <f t="shared" si="15"/>
        <v>450</v>
      </c>
      <c r="AC19" s="23">
        <v>443</v>
      </c>
      <c r="AD19" s="22" t="s">
        <v>48</v>
      </c>
      <c r="AE19" s="23">
        <v>0.07</v>
      </c>
      <c r="AF19" s="23">
        <v>7</v>
      </c>
      <c r="AG19" s="23">
        <f t="shared" si="16"/>
        <v>93.27</v>
      </c>
      <c r="AH19" s="23">
        <f t="shared" si="17"/>
        <v>68.72</v>
      </c>
      <c r="AI19" s="23">
        <v>25</v>
      </c>
      <c r="AJ19" s="50">
        <f t="shared" si="18"/>
        <v>46.13</v>
      </c>
      <c r="AK19" s="58">
        <f t="shared" si="19"/>
        <v>0.271352941176471</v>
      </c>
      <c r="AL19" s="23">
        <v>15</v>
      </c>
      <c r="AM19" s="50">
        <f t="shared" si="20"/>
        <v>26.605</v>
      </c>
      <c r="AN19" s="58">
        <f t="shared" si="21"/>
        <v>0.228860215053763</v>
      </c>
      <c r="AO19" s="23"/>
    </row>
    <row r="20" s="5" customFormat="1" ht="123" customHeight="1" spans="1:41">
      <c r="A20" s="22">
        <v>6</v>
      </c>
      <c r="B20" s="20"/>
      <c r="C20" s="17" t="s">
        <v>109</v>
      </c>
      <c r="D20" s="17" t="s">
        <v>110</v>
      </c>
      <c r="E20" s="17" t="s">
        <v>111</v>
      </c>
      <c r="F20" s="26" t="s">
        <v>112</v>
      </c>
      <c r="G20" s="22">
        <v>6.6</v>
      </c>
      <c r="H20" s="23"/>
      <c r="I20" s="31"/>
      <c r="J20" s="32" t="s">
        <v>113</v>
      </c>
      <c r="K20" s="32" t="s">
        <v>114</v>
      </c>
      <c r="L20" s="33" t="s">
        <v>115</v>
      </c>
      <c r="M20" s="33">
        <f t="shared" ref="M20:Q20" si="24">LEN(L20)</f>
        <v>80</v>
      </c>
      <c r="N20" s="33" t="s">
        <v>116</v>
      </c>
      <c r="O20" s="33">
        <f t="shared" si="24"/>
        <v>79</v>
      </c>
      <c r="P20" s="33" t="s">
        <v>117</v>
      </c>
      <c r="Q20" s="33">
        <f t="shared" si="24"/>
        <v>78</v>
      </c>
      <c r="R20" s="36" t="s">
        <v>118</v>
      </c>
      <c r="S20" s="17"/>
      <c r="T20" s="48">
        <f t="shared" si="13"/>
        <v>34.008</v>
      </c>
      <c r="U20" s="49" t="s">
        <v>46</v>
      </c>
      <c r="V20" s="50">
        <f t="shared" si="14"/>
        <v>29.4</v>
      </c>
      <c r="W20" s="17" t="s">
        <v>47</v>
      </c>
      <c r="X20" s="50">
        <f t="shared" ref="X20:X34" si="25">(Y20*Z20*AA20)/6000</f>
        <v>0.128916666666667</v>
      </c>
      <c r="Y20" s="23">
        <v>17</v>
      </c>
      <c r="Z20" s="23">
        <v>13</v>
      </c>
      <c r="AA20" s="23">
        <v>3.5</v>
      </c>
      <c r="AB20" s="23">
        <f t="shared" si="15"/>
        <v>112</v>
      </c>
      <c r="AC20" s="23">
        <v>105</v>
      </c>
      <c r="AD20" s="22" t="s">
        <v>48</v>
      </c>
      <c r="AE20" s="23">
        <v>0.07</v>
      </c>
      <c r="AF20" s="23">
        <v>7</v>
      </c>
      <c r="AG20" s="23">
        <f t="shared" si="16"/>
        <v>40.678</v>
      </c>
      <c r="AH20" s="23">
        <f t="shared" si="17"/>
        <v>36.07</v>
      </c>
      <c r="AI20" s="23">
        <v>10</v>
      </c>
      <c r="AJ20" s="50">
        <f t="shared" ref="AJ20:AJ31" si="26">AI20*6.9*0.82-AG20</f>
        <v>15.902</v>
      </c>
      <c r="AK20" s="58">
        <f t="shared" si="19"/>
        <v>0.23385294117647</v>
      </c>
      <c r="AL20" s="23">
        <v>8</v>
      </c>
      <c r="AM20" s="50">
        <f t="shared" si="20"/>
        <v>14.77</v>
      </c>
      <c r="AN20" s="58">
        <f t="shared" si="21"/>
        <v>0.238225806451613</v>
      </c>
      <c r="AO20" s="23"/>
    </row>
    <row r="21" s="5" customFormat="1" ht="123" customHeight="1" spans="1:41">
      <c r="A21" s="22">
        <v>7</v>
      </c>
      <c r="B21" s="20"/>
      <c r="C21" s="17" t="s">
        <v>119</v>
      </c>
      <c r="D21" s="17" t="s">
        <v>120</v>
      </c>
      <c r="E21" s="17" t="s">
        <v>111</v>
      </c>
      <c r="F21" s="26" t="s">
        <v>121</v>
      </c>
      <c r="G21" s="22">
        <v>8.8</v>
      </c>
      <c r="H21" s="23"/>
      <c r="I21" s="31"/>
      <c r="J21" s="34"/>
      <c r="K21" s="34"/>
      <c r="L21" s="35"/>
      <c r="M21" s="33"/>
      <c r="N21" s="35"/>
      <c r="O21" s="35"/>
      <c r="P21" s="35"/>
      <c r="Q21" s="35"/>
      <c r="R21" s="36" t="s">
        <v>118</v>
      </c>
      <c r="S21" s="17"/>
      <c r="T21" s="48">
        <f t="shared" si="13"/>
        <v>36.018</v>
      </c>
      <c r="U21" s="49" t="s">
        <v>46</v>
      </c>
      <c r="V21" s="50">
        <f t="shared" si="14"/>
        <v>30.525</v>
      </c>
      <c r="W21" s="17" t="s">
        <v>47</v>
      </c>
      <c r="X21" s="50">
        <f t="shared" si="25"/>
        <v>0.128916666666667</v>
      </c>
      <c r="Y21" s="23">
        <v>17</v>
      </c>
      <c r="Z21" s="23">
        <v>13</v>
      </c>
      <c r="AA21" s="23">
        <v>3.5</v>
      </c>
      <c r="AB21" s="23">
        <f t="shared" si="15"/>
        <v>127</v>
      </c>
      <c r="AC21" s="23">
        <v>120</v>
      </c>
      <c r="AD21" s="22" t="s">
        <v>48</v>
      </c>
      <c r="AE21" s="23">
        <v>0.07</v>
      </c>
      <c r="AF21" s="23">
        <v>7</v>
      </c>
      <c r="AG21" s="23">
        <f t="shared" si="16"/>
        <v>44.888</v>
      </c>
      <c r="AH21" s="23">
        <f t="shared" si="17"/>
        <v>39.395</v>
      </c>
      <c r="AI21" s="23">
        <v>12</v>
      </c>
      <c r="AJ21" s="50">
        <f t="shared" si="26"/>
        <v>23.008</v>
      </c>
      <c r="AK21" s="58">
        <f t="shared" si="19"/>
        <v>0.281960784313726</v>
      </c>
      <c r="AL21" s="23">
        <v>8</v>
      </c>
      <c r="AM21" s="50">
        <f t="shared" si="20"/>
        <v>11.445</v>
      </c>
      <c r="AN21" s="58">
        <f t="shared" si="21"/>
        <v>0.184596774193548</v>
      </c>
      <c r="AO21" s="23"/>
    </row>
    <row r="22" s="5" customFormat="1" ht="123" customHeight="1" spans="1:41">
      <c r="A22" s="19">
        <v>8</v>
      </c>
      <c r="B22" s="27"/>
      <c r="C22" s="17" t="s">
        <v>122</v>
      </c>
      <c r="D22" s="17" t="s">
        <v>123</v>
      </c>
      <c r="E22" s="17" t="s">
        <v>124</v>
      </c>
      <c r="F22" s="26" t="s">
        <v>125</v>
      </c>
      <c r="G22" s="22">
        <v>6.5</v>
      </c>
      <c r="H22" s="28"/>
      <c r="I22" s="17"/>
      <c r="J22" s="42" t="s">
        <v>126</v>
      </c>
      <c r="K22" s="42" t="s">
        <v>127</v>
      </c>
      <c r="L22" s="42" t="s">
        <v>128</v>
      </c>
      <c r="M22" s="33">
        <f t="shared" ref="M22:Q22" si="27">LEN(L22)</f>
        <v>83</v>
      </c>
      <c r="N22" s="42" t="s">
        <v>129</v>
      </c>
      <c r="O22" s="33">
        <f t="shared" si="27"/>
        <v>79</v>
      </c>
      <c r="P22" s="42"/>
      <c r="Q22" s="33">
        <f t="shared" si="27"/>
        <v>0</v>
      </c>
      <c r="R22" s="36" t="s">
        <v>130</v>
      </c>
      <c r="S22" s="29" t="s">
        <v>131</v>
      </c>
      <c r="T22" s="48">
        <f t="shared" si="13"/>
        <v>44.326</v>
      </c>
      <c r="U22" s="49" t="s">
        <v>46</v>
      </c>
      <c r="V22" s="50">
        <f t="shared" si="14"/>
        <v>35.175</v>
      </c>
      <c r="W22" s="17" t="s">
        <v>132</v>
      </c>
      <c r="X22" s="50">
        <f t="shared" si="25"/>
        <v>0.154875</v>
      </c>
      <c r="Y22" s="23">
        <v>29.5</v>
      </c>
      <c r="Z22" s="23">
        <v>9</v>
      </c>
      <c r="AA22" s="23">
        <v>3.5</v>
      </c>
      <c r="AB22" s="23">
        <f t="shared" si="15"/>
        <v>189</v>
      </c>
      <c r="AC22" s="23">
        <v>182</v>
      </c>
      <c r="AD22" s="22" t="s">
        <v>48</v>
      </c>
      <c r="AE22" s="23">
        <v>0.07</v>
      </c>
      <c r="AF22" s="23">
        <v>7</v>
      </c>
      <c r="AG22" s="23">
        <f t="shared" si="16"/>
        <v>50.896</v>
      </c>
      <c r="AH22" s="23">
        <f t="shared" si="17"/>
        <v>41.745</v>
      </c>
      <c r="AI22" s="23">
        <v>12</v>
      </c>
      <c r="AJ22" s="50">
        <f t="shared" si="26"/>
        <v>17</v>
      </c>
      <c r="AK22" s="58">
        <f t="shared" si="19"/>
        <v>0.208333333333333</v>
      </c>
      <c r="AL22" s="23">
        <v>10</v>
      </c>
      <c r="AM22" s="50">
        <f t="shared" si="20"/>
        <v>21.805</v>
      </c>
      <c r="AN22" s="58">
        <f t="shared" si="21"/>
        <v>0.281354838709677</v>
      </c>
      <c r="AO22" s="23"/>
    </row>
    <row r="23" s="5" customFormat="1" ht="123" customHeight="1" spans="1:41">
      <c r="A23" s="19">
        <v>9</v>
      </c>
      <c r="B23" s="27"/>
      <c r="C23" s="17" t="s">
        <v>133</v>
      </c>
      <c r="D23" s="17" t="s">
        <v>134</v>
      </c>
      <c r="E23" s="17" t="s">
        <v>135</v>
      </c>
      <c r="F23" s="21" t="s">
        <v>136</v>
      </c>
      <c r="G23" s="22">
        <v>10</v>
      </c>
      <c r="H23" s="28"/>
      <c r="I23" s="17"/>
      <c r="J23" s="32" t="s">
        <v>137</v>
      </c>
      <c r="K23" s="32" t="s">
        <v>138</v>
      </c>
      <c r="L23" s="33" t="s">
        <v>139</v>
      </c>
      <c r="M23" s="33">
        <f>LEN(L23)</f>
        <v>80</v>
      </c>
      <c r="N23" s="33" t="s">
        <v>140</v>
      </c>
      <c r="O23" s="33">
        <f>LEN(N23)</f>
        <v>80</v>
      </c>
      <c r="P23" s="33" t="s">
        <v>141</v>
      </c>
      <c r="Q23" s="33">
        <f>LEN(P23)</f>
        <v>80</v>
      </c>
      <c r="R23" s="36" t="s">
        <v>142</v>
      </c>
      <c r="S23" s="36">
        <v>11.5</v>
      </c>
      <c r="T23" s="48">
        <f t="shared" si="13"/>
        <v>24.628</v>
      </c>
      <c r="U23" s="49" t="s">
        <v>46</v>
      </c>
      <c r="V23" s="50">
        <f t="shared" si="14"/>
        <v>24.15</v>
      </c>
      <c r="W23" s="17" t="s">
        <v>132</v>
      </c>
      <c r="X23" s="50">
        <f t="shared" si="25"/>
        <v>0</v>
      </c>
      <c r="Y23" s="23"/>
      <c r="Z23" s="23"/>
      <c r="AA23" s="23"/>
      <c r="AB23" s="23">
        <f t="shared" si="15"/>
        <v>42</v>
      </c>
      <c r="AC23" s="23">
        <v>35</v>
      </c>
      <c r="AD23" s="22" t="s">
        <v>48</v>
      </c>
      <c r="AE23" s="23">
        <v>0.07</v>
      </c>
      <c r="AF23" s="23">
        <v>7</v>
      </c>
      <c r="AG23" s="23">
        <f t="shared" si="16"/>
        <v>34.698</v>
      </c>
      <c r="AH23" s="23">
        <f t="shared" si="17"/>
        <v>34.22</v>
      </c>
      <c r="AI23" s="23">
        <v>10</v>
      </c>
      <c r="AJ23" s="50">
        <f t="shared" si="26"/>
        <v>21.882</v>
      </c>
      <c r="AK23" s="58">
        <f t="shared" si="19"/>
        <v>0.321794117647059</v>
      </c>
      <c r="AL23" s="23">
        <v>32.99</v>
      </c>
      <c r="AM23" s="50">
        <f t="shared" si="20"/>
        <v>175.43145</v>
      </c>
      <c r="AN23" s="58">
        <f t="shared" si="21"/>
        <v>0.686156899940353</v>
      </c>
      <c r="AO23" s="23"/>
    </row>
    <row r="24" s="5" customFormat="1" ht="123" customHeight="1" spans="1:41">
      <c r="A24" s="24"/>
      <c r="B24" s="27"/>
      <c r="C24" s="17" t="s">
        <v>143</v>
      </c>
      <c r="D24" s="17" t="s">
        <v>144</v>
      </c>
      <c r="E24" s="17" t="s">
        <v>135</v>
      </c>
      <c r="F24" s="21" t="s">
        <v>136</v>
      </c>
      <c r="G24" s="22">
        <v>10</v>
      </c>
      <c r="H24" s="28"/>
      <c r="I24" s="17"/>
      <c r="J24" s="34"/>
      <c r="K24" s="34"/>
      <c r="L24" s="35"/>
      <c r="M24" s="35"/>
      <c r="N24" s="35"/>
      <c r="O24" s="35"/>
      <c r="P24" s="35"/>
      <c r="Q24" s="35"/>
      <c r="R24" s="36" t="s">
        <v>142</v>
      </c>
      <c r="S24" s="36">
        <v>11.5</v>
      </c>
      <c r="T24" s="48">
        <f t="shared" si="13"/>
        <v>24.628</v>
      </c>
      <c r="U24" s="49" t="s">
        <v>46</v>
      </c>
      <c r="V24" s="50">
        <f t="shared" si="14"/>
        <v>24.15</v>
      </c>
      <c r="W24" s="17" t="s">
        <v>132</v>
      </c>
      <c r="X24" s="50">
        <f t="shared" si="25"/>
        <v>0</v>
      </c>
      <c r="Y24" s="23"/>
      <c r="Z24" s="23"/>
      <c r="AA24" s="23"/>
      <c r="AB24" s="23">
        <f t="shared" si="15"/>
        <v>42</v>
      </c>
      <c r="AC24" s="23">
        <v>35</v>
      </c>
      <c r="AD24" s="22" t="s">
        <v>48</v>
      </c>
      <c r="AE24" s="23">
        <v>0.07</v>
      </c>
      <c r="AF24" s="23">
        <v>7</v>
      </c>
      <c r="AG24" s="23">
        <f t="shared" si="16"/>
        <v>34.698</v>
      </c>
      <c r="AH24" s="23">
        <f t="shared" si="17"/>
        <v>34.22</v>
      </c>
      <c r="AI24" s="23">
        <v>50</v>
      </c>
      <c r="AJ24" s="50">
        <f t="shared" si="26"/>
        <v>248.202</v>
      </c>
      <c r="AK24" s="58">
        <f t="shared" si="19"/>
        <v>0.730005882352941</v>
      </c>
      <c r="AL24" s="23">
        <v>10</v>
      </c>
      <c r="AM24" s="50">
        <f t="shared" si="20"/>
        <v>29.33</v>
      </c>
      <c r="AN24" s="58">
        <f t="shared" si="21"/>
        <v>0.378451612903226</v>
      </c>
      <c r="AO24" s="23"/>
    </row>
    <row r="25" s="5" customFormat="1" ht="123" customHeight="1" spans="1:41">
      <c r="A25" s="19">
        <v>10</v>
      </c>
      <c r="B25" s="27"/>
      <c r="C25" s="17" t="s">
        <v>145</v>
      </c>
      <c r="D25" s="17" t="s">
        <v>146</v>
      </c>
      <c r="E25" s="17" t="s">
        <v>135</v>
      </c>
      <c r="F25" s="21" t="s">
        <v>136</v>
      </c>
      <c r="G25" s="22">
        <v>12</v>
      </c>
      <c r="H25" s="28"/>
      <c r="I25" s="17"/>
      <c r="J25" s="32" t="s">
        <v>147</v>
      </c>
      <c r="K25" s="32" t="s">
        <v>148</v>
      </c>
      <c r="L25" s="33" t="s">
        <v>149</v>
      </c>
      <c r="M25" s="33">
        <f t="shared" ref="M25:Q25" si="28">LEN(L25)</f>
        <v>80</v>
      </c>
      <c r="N25" s="33" t="s">
        <v>150</v>
      </c>
      <c r="O25" s="33">
        <f t="shared" si="28"/>
        <v>79</v>
      </c>
      <c r="P25" s="33" t="s">
        <v>151</v>
      </c>
      <c r="Q25" s="33">
        <f t="shared" si="28"/>
        <v>80</v>
      </c>
      <c r="R25" s="36" t="s">
        <v>142</v>
      </c>
      <c r="S25" s="36">
        <v>11.5</v>
      </c>
      <c r="T25" s="48">
        <f t="shared" si="13"/>
        <v>24.628</v>
      </c>
      <c r="U25" s="49" t="s">
        <v>46</v>
      </c>
      <c r="V25" s="50">
        <f t="shared" si="14"/>
        <v>24.15</v>
      </c>
      <c r="W25" s="17" t="s">
        <v>132</v>
      </c>
      <c r="X25" s="50">
        <f t="shared" si="25"/>
        <v>0</v>
      </c>
      <c r="Y25" s="23"/>
      <c r="Z25" s="23"/>
      <c r="AA25" s="23"/>
      <c r="AB25" s="23">
        <f t="shared" si="15"/>
        <v>42</v>
      </c>
      <c r="AC25" s="23">
        <v>35</v>
      </c>
      <c r="AD25" s="22" t="s">
        <v>48</v>
      </c>
      <c r="AE25" s="23">
        <v>0.07</v>
      </c>
      <c r="AF25" s="23">
        <v>7</v>
      </c>
      <c r="AG25" s="23">
        <f t="shared" si="16"/>
        <v>36.698</v>
      </c>
      <c r="AH25" s="23">
        <f t="shared" si="17"/>
        <v>36.22</v>
      </c>
      <c r="AI25" s="23">
        <v>10</v>
      </c>
      <c r="AJ25" s="50">
        <f t="shared" si="26"/>
        <v>19.882</v>
      </c>
      <c r="AK25" s="58">
        <f t="shared" si="19"/>
        <v>0.292382352941176</v>
      </c>
      <c r="AL25" s="23">
        <v>10</v>
      </c>
      <c r="AM25" s="50">
        <f t="shared" si="20"/>
        <v>27.33</v>
      </c>
      <c r="AN25" s="58">
        <f t="shared" si="21"/>
        <v>0.352645161290323</v>
      </c>
      <c r="AO25" s="23"/>
    </row>
    <row r="26" s="5" customFormat="1" ht="123" customHeight="1" spans="1:41">
      <c r="A26" s="24"/>
      <c r="B26" s="27"/>
      <c r="C26" s="17" t="s">
        <v>152</v>
      </c>
      <c r="D26" s="17" t="s">
        <v>153</v>
      </c>
      <c r="E26" s="17" t="s">
        <v>135</v>
      </c>
      <c r="F26" s="21" t="s">
        <v>136</v>
      </c>
      <c r="G26" s="22">
        <v>12</v>
      </c>
      <c r="H26" s="28"/>
      <c r="I26" s="17"/>
      <c r="J26" s="34"/>
      <c r="K26" s="34"/>
      <c r="L26" s="35"/>
      <c r="M26" s="35"/>
      <c r="N26" s="35"/>
      <c r="O26" s="35"/>
      <c r="P26" s="35"/>
      <c r="Q26" s="35"/>
      <c r="R26" s="36" t="s">
        <v>142</v>
      </c>
      <c r="S26" s="36">
        <v>11.5</v>
      </c>
      <c r="T26" s="48">
        <f t="shared" si="13"/>
        <v>24.628</v>
      </c>
      <c r="U26" s="49" t="s">
        <v>46</v>
      </c>
      <c r="V26" s="50">
        <f t="shared" si="14"/>
        <v>24.15</v>
      </c>
      <c r="W26" s="17" t="s">
        <v>132</v>
      </c>
      <c r="X26" s="50">
        <f t="shared" si="25"/>
        <v>0</v>
      </c>
      <c r="Y26" s="23"/>
      <c r="Z26" s="23"/>
      <c r="AA26" s="23"/>
      <c r="AB26" s="23">
        <f t="shared" si="15"/>
        <v>42</v>
      </c>
      <c r="AC26" s="23">
        <v>35</v>
      </c>
      <c r="AD26" s="22" t="s">
        <v>48</v>
      </c>
      <c r="AE26" s="23">
        <v>0.07</v>
      </c>
      <c r="AF26" s="23">
        <v>7</v>
      </c>
      <c r="AG26" s="23">
        <f t="shared" si="16"/>
        <v>36.698</v>
      </c>
      <c r="AH26" s="23">
        <f t="shared" si="17"/>
        <v>36.22</v>
      </c>
      <c r="AI26" s="23">
        <v>10</v>
      </c>
      <c r="AJ26" s="50">
        <f t="shared" si="26"/>
        <v>19.882</v>
      </c>
      <c r="AK26" s="58">
        <f t="shared" si="19"/>
        <v>0.292382352941176</v>
      </c>
      <c r="AL26" s="23">
        <v>10</v>
      </c>
      <c r="AM26" s="50">
        <f t="shared" si="20"/>
        <v>27.33</v>
      </c>
      <c r="AN26" s="58">
        <f t="shared" si="21"/>
        <v>0.352645161290323</v>
      </c>
      <c r="AO26" s="23"/>
    </row>
    <row r="27" s="5" customFormat="1" ht="123" customHeight="1" spans="1:41">
      <c r="A27" s="22">
        <v>11</v>
      </c>
      <c r="B27" s="20"/>
      <c r="C27" s="17" t="s">
        <v>154</v>
      </c>
      <c r="D27" s="17" t="s">
        <v>155</v>
      </c>
      <c r="E27" s="17" t="s">
        <v>135</v>
      </c>
      <c r="F27" s="26" t="s">
        <v>156</v>
      </c>
      <c r="G27" s="22">
        <v>8.5</v>
      </c>
      <c r="H27" s="23"/>
      <c r="I27" s="17"/>
      <c r="J27" s="42" t="s">
        <v>157</v>
      </c>
      <c r="K27" s="42" t="s">
        <v>158</v>
      </c>
      <c r="L27" s="42" t="s">
        <v>159</v>
      </c>
      <c r="M27" s="33">
        <f t="shared" ref="M27:Q27" si="29">LEN(L27)</f>
        <v>79</v>
      </c>
      <c r="N27" s="42" t="s">
        <v>160</v>
      </c>
      <c r="O27" s="33">
        <f t="shared" si="29"/>
        <v>79</v>
      </c>
      <c r="P27" s="42" t="s">
        <v>161</v>
      </c>
      <c r="Q27" s="33">
        <f t="shared" si="29"/>
        <v>79</v>
      </c>
      <c r="R27" s="36" t="s">
        <v>162</v>
      </c>
      <c r="S27" s="29" t="s">
        <v>163</v>
      </c>
      <c r="T27" s="48">
        <f t="shared" si="13"/>
        <v>34.008</v>
      </c>
      <c r="U27" s="49" t="s">
        <v>46</v>
      </c>
      <c r="V27" s="50">
        <f t="shared" si="14"/>
        <v>29.4</v>
      </c>
      <c r="W27" s="17" t="s">
        <v>164</v>
      </c>
      <c r="X27" s="50">
        <f t="shared" si="25"/>
        <v>0.106</v>
      </c>
      <c r="Y27" s="23">
        <v>26.5</v>
      </c>
      <c r="Z27" s="23">
        <v>6</v>
      </c>
      <c r="AA27" s="23">
        <v>4</v>
      </c>
      <c r="AB27" s="23">
        <f t="shared" si="15"/>
        <v>112</v>
      </c>
      <c r="AC27" s="23">
        <v>105</v>
      </c>
      <c r="AD27" s="22" t="s">
        <v>48</v>
      </c>
      <c r="AE27" s="23">
        <v>0.07</v>
      </c>
      <c r="AF27" s="23">
        <v>7</v>
      </c>
      <c r="AG27" s="23">
        <f t="shared" si="16"/>
        <v>42.578</v>
      </c>
      <c r="AH27" s="23">
        <f t="shared" si="17"/>
        <v>37.97</v>
      </c>
      <c r="AI27" s="23">
        <v>10</v>
      </c>
      <c r="AJ27" s="50">
        <f t="shared" si="26"/>
        <v>14.002</v>
      </c>
      <c r="AK27" s="58">
        <f t="shared" si="19"/>
        <v>0.205911764705882</v>
      </c>
      <c r="AL27" s="23">
        <v>10</v>
      </c>
      <c r="AM27" s="50">
        <f t="shared" si="20"/>
        <v>25.58</v>
      </c>
      <c r="AN27" s="58">
        <f t="shared" si="21"/>
        <v>0.330064516129032</v>
      </c>
      <c r="AO27" s="23"/>
    </row>
    <row r="28" s="5" customFormat="1" ht="123" customHeight="1" spans="1:41">
      <c r="A28" s="22">
        <v>12</v>
      </c>
      <c r="B28" s="20"/>
      <c r="C28" s="17" t="s">
        <v>165</v>
      </c>
      <c r="D28" s="17" t="s">
        <v>166</v>
      </c>
      <c r="E28" s="17" t="s">
        <v>167</v>
      </c>
      <c r="F28" s="21" t="s">
        <v>168</v>
      </c>
      <c r="G28" s="22">
        <v>80</v>
      </c>
      <c r="H28" s="23"/>
      <c r="I28" s="17"/>
      <c r="J28" s="42" t="s">
        <v>169</v>
      </c>
      <c r="K28" s="42" t="s">
        <v>170</v>
      </c>
      <c r="L28" s="42" t="s">
        <v>171</v>
      </c>
      <c r="M28" s="33">
        <f t="shared" ref="M28:M30" si="30">LEN(L28)</f>
        <v>80</v>
      </c>
      <c r="N28" s="42" t="s">
        <v>172</v>
      </c>
      <c r="O28" s="33">
        <f t="shared" ref="O28:O30" si="31">LEN(N28)</f>
        <v>80</v>
      </c>
      <c r="P28" s="42" t="s">
        <v>173</v>
      </c>
      <c r="Q28" s="33">
        <f t="shared" ref="Q28:Q30" si="32">LEN(P28)</f>
        <v>80</v>
      </c>
      <c r="R28" s="36" t="s">
        <v>174</v>
      </c>
      <c r="S28" s="51" t="s">
        <v>175</v>
      </c>
      <c r="T28" s="48">
        <f t="shared" si="13"/>
        <v>522.438</v>
      </c>
      <c r="U28" s="49" t="s">
        <v>46</v>
      </c>
      <c r="V28" s="50">
        <f t="shared" si="14"/>
        <v>302.775</v>
      </c>
      <c r="W28" s="17" t="s">
        <v>164</v>
      </c>
      <c r="X28" s="50">
        <f t="shared" si="25"/>
        <v>6.09266666666667</v>
      </c>
      <c r="Y28" s="23">
        <v>76</v>
      </c>
      <c r="Z28" s="23">
        <v>37</v>
      </c>
      <c r="AA28" s="23">
        <v>13</v>
      </c>
      <c r="AB28" s="23">
        <f t="shared" si="15"/>
        <v>3757</v>
      </c>
      <c r="AC28" s="23">
        <v>3700</v>
      </c>
      <c r="AD28" s="22" t="s">
        <v>176</v>
      </c>
      <c r="AE28" s="23">
        <v>0.67</v>
      </c>
      <c r="AF28" s="23">
        <v>57</v>
      </c>
      <c r="AG28" s="23">
        <f t="shared" si="16"/>
        <v>603.108</v>
      </c>
      <c r="AH28" s="23">
        <f t="shared" si="17"/>
        <v>383.445</v>
      </c>
      <c r="AI28" s="23">
        <v>150</v>
      </c>
      <c r="AJ28" s="50">
        <f t="shared" si="26"/>
        <v>245.592</v>
      </c>
      <c r="AK28" s="58">
        <f t="shared" si="19"/>
        <v>0.240776470588235</v>
      </c>
      <c r="AL28" s="23">
        <v>80</v>
      </c>
      <c r="AM28" s="50">
        <f t="shared" si="20"/>
        <v>124.955</v>
      </c>
      <c r="AN28" s="58">
        <f t="shared" si="21"/>
        <v>0.201540322580645</v>
      </c>
      <c r="AO28" s="23"/>
    </row>
    <row r="29" s="5" customFormat="1" ht="123" customHeight="1" spans="1:41">
      <c r="A29" s="22">
        <v>13</v>
      </c>
      <c r="B29" s="20"/>
      <c r="C29" s="17" t="s">
        <v>177</v>
      </c>
      <c r="D29" s="17" t="s">
        <v>178</v>
      </c>
      <c r="E29" s="17" t="s">
        <v>179</v>
      </c>
      <c r="F29" s="21" t="s">
        <v>180</v>
      </c>
      <c r="G29" s="22">
        <v>25</v>
      </c>
      <c r="H29" s="23"/>
      <c r="I29" s="17" t="s">
        <v>181</v>
      </c>
      <c r="J29" s="42" t="s">
        <v>182</v>
      </c>
      <c r="K29" s="42" t="s">
        <v>183</v>
      </c>
      <c r="L29" s="42" t="s">
        <v>184</v>
      </c>
      <c r="M29" s="33">
        <f t="shared" si="30"/>
        <v>80</v>
      </c>
      <c r="N29" s="42" t="s">
        <v>185</v>
      </c>
      <c r="O29" s="33">
        <f t="shared" si="31"/>
        <v>80</v>
      </c>
      <c r="P29" s="42" t="s">
        <v>186</v>
      </c>
      <c r="Q29" s="33">
        <f t="shared" si="32"/>
        <v>79</v>
      </c>
      <c r="R29" s="29" t="s">
        <v>187</v>
      </c>
      <c r="S29" s="29"/>
      <c r="T29" s="48">
        <f t="shared" si="13"/>
        <v>49.418</v>
      </c>
      <c r="U29" s="49" t="s">
        <v>46</v>
      </c>
      <c r="V29" s="50">
        <f t="shared" si="14"/>
        <v>38.025</v>
      </c>
      <c r="W29" s="17" t="s">
        <v>164</v>
      </c>
      <c r="X29" s="50">
        <f t="shared" si="25"/>
        <v>0.0442</v>
      </c>
      <c r="Y29" s="23">
        <v>17</v>
      </c>
      <c r="Z29" s="23">
        <v>6</v>
      </c>
      <c r="AA29" s="23">
        <v>2.6</v>
      </c>
      <c r="AB29" s="23">
        <f t="shared" si="15"/>
        <v>227</v>
      </c>
      <c r="AC29" s="23">
        <v>220</v>
      </c>
      <c r="AD29" s="22" t="s">
        <v>48</v>
      </c>
      <c r="AE29" s="23">
        <v>0.07</v>
      </c>
      <c r="AF29" s="23">
        <v>7</v>
      </c>
      <c r="AG29" s="23">
        <f t="shared" si="16"/>
        <v>74.488</v>
      </c>
      <c r="AH29" s="23">
        <f t="shared" si="17"/>
        <v>63.095</v>
      </c>
      <c r="AI29" s="23">
        <v>45</v>
      </c>
      <c r="AJ29" s="50">
        <f t="shared" si="26"/>
        <v>180.122</v>
      </c>
      <c r="AK29" s="58">
        <f t="shared" si="19"/>
        <v>0.588633986928105</v>
      </c>
      <c r="AL29" s="23">
        <v>39.99</v>
      </c>
      <c r="AM29" s="50">
        <f t="shared" si="20"/>
        <v>191.04145</v>
      </c>
      <c r="AN29" s="58">
        <f t="shared" si="21"/>
        <v>0.616416846147021</v>
      </c>
      <c r="AO29" s="23"/>
    </row>
    <row r="30" s="5" customFormat="1" ht="123" customHeight="1" spans="1:41">
      <c r="A30" s="19">
        <v>14</v>
      </c>
      <c r="B30" s="20"/>
      <c r="C30" s="17" t="s">
        <v>188</v>
      </c>
      <c r="D30" s="17" t="s">
        <v>189</v>
      </c>
      <c r="E30" s="17" t="s">
        <v>190</v>
      </c>
      <c r="F30" s="21" t="s">
        <v>191</v>
      </c>
      <c r="G30" s="22">
        <v>42</v>
      </c>
      <c r="H30" s="23"/>
      <c r="I30" s="17" t="s">
        <v>192</v>
      </c>
      <c r="J30" s="32" t="s">
        <v>193</v>
      </c>
      <c r="K30" s="32" t="s">
        <v>194</v>
      </c>
      <c r="L30" s="33" t="s">
        <v>195</v>
      </c>
      <c r="M30" s="33">
        <f t="shared" si="30"/>
        <v>79</v>
      </c>
      <c r="N30" s="33" t="s">
        <v>196</v>
      </c>
      <c r="O30" s="33">
        <f t="shared" si="31"/>
        <v>80</v>
      </c>
      <c r="P30" s="33" t="s">
        <v>197</v>
      </c>
      <c r="Q30" s="33">
        <f t="shared" si="32"/>
        <v>79</v>
      </c>
      <c r="R30" s="29" t="s">
        <v>198</v>
      </c>
      <c r="S30" s="36"/>
      <c r="T30" s="48">
        <f t="shared" si="13"/>
        <v>127.138</v>
      </c>
      <c r="U30" s="49" t="s">
        <v>46</v>
      </c>
      <c r="V30" s="50">
        <f t="shared" si="14"/>
        <v>81.525</v>
      </c>
      <c r="W30" s="17" t="s">
        <v>199</v>
      </c>
      <c r="X30" s="50">
        <f t="shared" si="25"/>
        <v>0.64</v>
      </c>
      <c r="Y30" s="23">
        <v>60</v>
      </c>
      <c r="Z30" s="23">
        <v>8</v>
      </c>
      <c r="AA30" s="23">
        <v>8</v>
      </c>
      <c r="AB30" s="23">
        <f t="shared" si="15"/>
        <v>807</v>
      </c>
      <c r="AC30" s="23">
        <v>800</v>
      </c>
      <c r="AD30" s="22" t="s">
        <v>48</v>
      </c>
      <c r="AE30" s="23">
        <v>0.07</v>
      </c>
      <c r="AF30" s="23">
        <v>7</v>
      </c>
      <c r="AG30" s="23">
        <f t="shared" si="16"/>
        <v>169.208</v>
      </c>
      <c r="AH30" s="23">
        <f t="shared" si="17"/>
        <v>123.595</v>
      </c>
      <c r="AI30" s="23">
        <v>42</v>
      </c>
      <c r="AJ30" s="50">
        <f t="shared" si="26"/>
        <v>68.428</v>
      </c>
      <c r="AK30" s="58">
        <f t="shared" si="19"/>
        <v>0.239593837535014</v>
      </c>
      <c r="AL30" s="23">
        <v>30</v>
      </c>
      <c r="AM30" s="50">
        <f t="shared" si="20"/>
        <v>67.055</v>
      </c>
      <c r="AN30" s="58">
        <f t="shared" si="21"/>
        <v>0.288408602150538</v>
      </c>
      <c r="AO30" s="23"/>
    </row>
    <row r="31" s="5" customFormat="1" ht="123" customHeight="1" spans="1:41">
      <c r="A31" s="24"/>
      <c r="B31" s="20"/>
      <c r="C31" s="17" t="s">
        <v>200</v>
      </c>
      <c r="D31" s="17" t="s">
        <v>201</v>
      </c>
      <c r="E31" s="17" t="s">
        <v>190</v>
      </c>
      <c r="F31" s="21" t="s">
        <v>202</v>
      </c>
      <c r="G31" s="22">
        <v>42</v>
      </c>
      <c r="H31" s="23"/>
      <c r="I31" s="17" t="s">
        <v>203</v>
      </c>
      <c r="J31" s="34"/>
      <c r="K31" s="34"/>
      <c r="L31" s="35"/>
      <c r="M31" s="35"/>
      <c r="N31" s="35"/>
      <c r="O31" s="35"/>
      <c r="P31" s="35"/>
      <c r="Q31" s="35"/>
      <c r="R31" s="29"/>
      <c r="S31" s="29"/>
      <c r="T31" s="48">
        <f t="shared" si="13"/>
        <v>127.138</v>
      </c>
      <c r="U31" s="49" t="s">
        <v>46</v>
      </c>
      <c r="V31" s="50">
        <f t="shared" si="14"/>
        <v>81.525</v>
      </c>
      <c r="W31" s="17" t="s">
        <v>164</v>
      </c>
      <c r="X31" s="50">
        <f t="shared" si="25"/>
        <v>0.64</v>
      </c>
      <c r="Y31" s="23">
        <v>60</v>
      </c>
      <c r="Z31" s="23">
        <v>8</v>
      </c>
      <c r="AA31" s="23">
        <v>8</v>
      </c>
      <c r="AB31" s="23">
        <f t="shared" si="15"/>
        <v>807</v>
      </c>
      <c r="AC31" s="23">
        <v>800</v>
      </c>
      <c r="AD31" s="22" t="s">
        <v>48</v>
      </c>
      <c r="AE31" s="23">
        <v>0.07</v>
      </c>
      <c r="AF31" s="23">
        <v>7</v>
      </c>
      <c r="AG31" s="23">
        <f t="shared" si="16"/>
        <v>169.208</v>
      </c>
      <c r="AH31" s="23">
        <f t="shared" si="17"/>
        <v>123.595</v>
      </c>
      <c r="AI31" s="23">
        <v>45</v>
      </c>
      <c r="AJ31" s="50">
        <f t="shared" si="26"/>
        <v>85.402</v>
      </c>
      <c r="AK31" s="58">
        <f t="shared" si="19"/>
        <v>0.279091503267974</v>
      </c>
      <c r="AL31" s="23">
        <v>39.99</v>
      </c>
      <c r="AM31" s="50">
        <f t="shared" si="20"/>
        <v>130.54145</v>
      </c>
      <c r="AN31" s="58">
        <f t="shared" si="21"/>
        <v>0.421206753301229</v>
      </c>
      <c r="AO31" s="23"/>
    </row>
    <row r="32" s="5" customFormat="1" ht="123" customHeight="1" spans="1:41">
      <c r="A32" s="22"/>
      <c r="B32" s="20"/>
      <c r="C32" s="17"/>
      <c r="D32" s="17"/>
      <c r="E32" s="17"/>
      <c r="F32" s="21"/>
      <c r="G32" s="22"/>
      <c r="H32" s="23"/>
      <c r="I32" s="17"/>
      <c r="J32" s="43"/>
      <c r="K32" s="43"/>
      <c r="L32" s="44"/>
      <c r="M32" s="44"/>
      <c r="N32" s="44"/>
      <c r="O32" s="44"/>
      <c r="P32" s="44"/>
      <c r="Q32" s="44"/>
      <c r="R32" s="36"/>
      <c r="S32" s="36"/>
      <c r="T32" s="48">
        <f t="shared" ref="T32:T37" si="33">AB32/1000*134+19</f>
        <v>132.9</v>
      </c>
      <c r="U32" s="49" t="s">
        <v>46</v>
      </c>
      <c r="V32" s="50">
        <f t="shared" ref="V32:V37" si="34">AB32/1000*75+21</f>
        <v>84.75</v>
      </c>
      <c r="W32" s="17" t="s">
        <v>204</v>
      </c>
      <c r="X32" s="50">
        <f t="shared" si="25"/>
        <v>0.507</v>
      </c>
      <c r="Y32" s="23">
        <v>26</v>
      </c>
      <c r="Z32" s="23">
        <v>13</v>
      </c>
      <c r="AA32" s="23">
        <v>9</v>
      </c>
      <c r="AB32" s="23">
        <f t="shared" ref="AB32:AB37" si="35">AC32+AF32</f>
        <v>850</v>
      </c>
      <c r="AC32" s="23">
        <v>843</v>
      </c>
      <c r="AD32" s="22" t="s">
        <v>48</v>
      </c>
      <c r="AE32" s="23">
        <v>0.07</v>
      </c>
      <c r="AF32" s="23">
        <v>7</v>
      </c>
      <c r="AG32" s="23">
        <f t="shared" ref="AG32:AG37" si="36">G32+T32+AE32</f>
        <v>132.97</v>
      </c>
      <c r="AH32" s="23">
        <f t="shared" ref="AH32:AH37" si="37">G32+V32+AE32</f>
        <v>84.82</v>
      </c>
      <c r="AI32" s="23">
        <v>55</v>
      </c>
      <c r="AJ32" s="50">
        <f t="shared" ref="AJ32:AJ37" si="38">AI32*6.9*0.82-AG32</f>
        <v>178.22</v>
      </c>
      <c r="AK32" s="58">
        <f t="shared" ref="AK32:AK37" si="39">AJ32/(AI32*6.8)</f>
        <v>0.476524064171123</v>
      </c>
      <c r="AL32" s="23">
        <v>36.99</v>
      </c>
      <c r="AM32" s="50">
        <f t="shared" ref="AM32:AM37" si="40">AL32*7.75*0.82-AH32</f>
        <v>150.25145</v>
      </c>
      <c r="AN32" s="58">
        <f t="shared" ref="AN32:AN37" si="41">AM32/(AL32*7.75)</f>
        <v>0.524122299836922</v>
      </c>
      <c r="AO32" s="23"/>
    </row>
    <row r="33" s="5" customFormat="1" ht="123" customHeight="1" spans="1:41">
      <c r="A33" s="22"/>
      <c r="B33" s="20"/>
      <c r="C33" s="17"/>
      <c r="D33" s="17"/>
      <c r="E33" s="17"/>
      <c r="F33" s="26"/>
      <c r="G33" s="22"/>
      <c r="H33" s="23"/>
      <c r="I33" s="17"/>
      <c r="J33" s="17"/>
      <c r="K33" s="17"/>
      <c r="L33" s="17"/>
      <c r="M33" s="17"/>
      <c r="N33" s="17"/>
      <c r="O33" s="17"/>
      <c r="P33" s="17"/>
      <c r="Q33" s="17"/>
      <c r="R33" s="36"/>
      <c r="S33" s="36"/>
      <c r="T33" s="48">
        <f t="shared" si="33"/>
        <v>123.788</v>
      </c>
      <c r="U33" s="49" t="s">
        <v>46</v>
      </c>
      <c r="V33" s="50">
        <f t="shared" si="34"/>
        <v>79.65</v>
      </c>
      <c r="W33" s="17" t="s">
        <v>205</v>
      </c>
      <c r="X33" s="50">
        <f t="shared" si="25"/>
        <v>0.507</v>
      </c>
      <c r="Y33" s="23">
        <v>26</v>
      </c>
      <c r="Z33" s="23">
        <v>13</v>
      </c>
      <c r="AA33" s="23">
        <v>9</v>
      </c>
      <c r="AB33" s="23">
        <f t="shared" si="35"/>
        <v>782</v>
      </c>
      <c r="AC33" s="23">
        <v>775</v>
      </c>
      <c r="AD33" s="22" t="s">
        <v>48</v>
      </c>
      <c r="AE33" s="23">
        <v>0.07</v>
      </c>
      <c r="AF33" s="23">
        <v>7</v>
      </c>
      <c r="AG33" s="23">
        <f t="shared" si="36"/>
        <v>123.858</v>
      </c>
      <c r="AH33" s="23">
        <f t="shared" si="37"/>
        <v>79.72</v>
      </c>
      <c r="AI33" s="23">
        <v>50</v>
      </c>
      <c r="AJ33" s="50">
        <f t="shared" si="38"/>
        <v>159.042</v>
      </c>
      <c r="AK33" s="58">
        <f t="shared" si="39"/>
        <v>0.467770588235294</v>
      </c>
      <c r="AL33" s="23">
        <v>35</v>
      </c>
      <c r="AM33" s="50">
        <f t="shared" si="40"/>
        <v>142.705</v>
      </c>
      <c r="AN33" s="58">
        <f t="shared" si="41"/>
        <v>0.526101382488479</v>
      </c>
      <c r="AO33" s="23"/>
    </row>
    <row r="34" s="5" customFormat="1" ht="123" customHeight="1" spans="1:41">
      <c r="A34" s="22"/>
      <c r="B34" s="20"/>
      <c r="C34" s="17"/>
      <c r="D34" s="17"/>
      <c r="E34" s="17"/>
      <c r="F34" s="26"/>
      <c r="G34" s="22"/>
      <c r="H34" s="23"/>
      <c r="I34" s="17"/>
      <c r="J34" s="17"/>
      <c r="K34" s="17"/>
      <c r="L34" s="17"/>
      <c r="M34" s="17"/>
      <c r="N34" s="17"/>
      <c r="O34" s="17"/>
      <c r="P34" s="17"/>
      <c r="Q34" s="17"/>
      <c r="R34" s="29"/>
      <c r="S34" s="29"/>
      <c r="T34" s="48">
        <f t="shared" si="33"/>
        <v>82.382</v>
      </c>
      <c r="U34" s="49" t="s">
        <v>46</v>
      </c>
      <c r="V34" s="50">
        <f t="shared" si="34"/>
        <v>56.475</v>
      </c>
      <c r="W34" s="17" t="s">
        <v>206</v>
      </c>
      <c r="X34" s="50">
        <f t="shared" si="25"/>
        <v>0.243833333333333</v>
      </c>
      <c r="Y34" s="23">
        <v>22</v>
      </c>
      <c r="Z34" s="23">
        <v>9.5</v>
      </c>
      <c r="AA34" s="23">
        <v>7</v>
      </c>
      <c r="AB34" s="23">
        <f t="shared" si="35"/>
        <v>473</v>
      </c>
      <c r="AC34" s="23">
        <v>466</v>
      </c>
      <c r="AD34" s="22" t="s">
        <v>48</v>
      </c>
      <c r="AE34" s="23">
        <v>0.07</v>
      </c>
      <c r="AF34" s="23">
        <v>7</v>
      </c>
      <c r="AG34" s="23">
        <f t="shared" si="36"/>
        <v>82.452</v>
      </c>
      <c r="AH34" s="23">
        <f t="shared" si="37"/>
        <v>56.545</v>
      </c>
      <c r="AI34" s="59">
        <v>35</v>
      </c>
      <c r="AJ34" s="50">
        <f t="shared" si="38"/>
        <v>115.578</v>
      </c>
      <c r="AK34" s="58">
        <f t="shared" si="39"/>
        <v>0.485621848739496</v>
      </c>
      <c r="AL34" s="23">
        <v>35</v>
      </c>
      <c r="AM34" s="50">
        <f t="shared" si="40"/>
        <v>165.88</v>
      </c>
      <c r="AN34" s="58">
        <f t="shared" si="41"/>
        <v>0.611539170506912</v>
      </c>
      <c r="AO34" s="23"/>
    </row>
    <row r="35" s="5" customFormat="1" ht="123" customHeight="1" spans="1:41">
      <c r="A35" s="22">
        <v>9</v>
      </c>
      <c r="B35" s="20"/>
      <c r="C35" s="17"/>
      <c r="D35" s="17"/>
      <c r="E35" s="17"/>
      <c r="F35" s="21"/>
      <c r="G35" s="22"/>
      <c r="H35" s="23"/>
      <c r="I35" s="17"/>
      <c r="J35" s="32"/>
      <c r="K35" s="32"/>
      <c r="L35" s="33"/>
      <c r="M35" s="33"/>
      <c r="N35" s="33"/>
      <c r="O35" s="33"/>
      <c r="P35" s="33"/>
      <c r="Q35" s="33"/>
      <c r="R35" s="29"/>
      <c r="S35" s="36"/>
      <c r="T35" s="48">
        <f t="shared" si="33"/>
        <v>38.698</v>
      </c>
      <c r="U35" s="49" t="s">
        <v>46</v>
      </c>
      <c r="V35" s="50">
        <f t="shared" si="34"/>
        <v>32.025</v>
      </c>
      <c r="W35" s="17" t="s">
        <v>205</v>
      </c>
      <c r="X35" s="50">
        <f t="shared" ref="X35:X70" si="42">(Y35*Z35*AA35)/6000</f>
        <v>0.752313333333334</v>
      </c>
      <c r="Y35" s="23">
        <v>9.8</v>
      </c>
      <c r="Z35" s="23">
        <v>9.8</v>
      </c>
      <c r="AA35" s="23">
        <v>47</v>
      </c>
      <c r="AB35" s="23">
        <f t="shared" si="35"/>
        <v>147</v>
      </c>
      <c r="AC35" s="23">
        <v>140</v>
      </c>
      <c r="AD35" s="22" t="s">
        <v>48</v>
      </c>
      <c r="AE35" s="23">
        <v>0.07</v>
      </c>
      <c r="AF35" s="23">
        <v>7</v>
      </c>
      <c r="AG35" s="23">
        <f t="shared" si="36"/>
        <v>38.768</v>
      </c>
      <c r="AH35" s="23">
        <f t="shared" si="37"/>
        <v>32.095</v>
      </c>
      <c r="AI35" s="23">
        <v>30</v>
      </c>
      <c r="AJ35" s="50">
        <f t="shared" si="38"/>
        <v>130.972</v>
      </c>
      <c r="AK35" s="58">
        <f t="shared" si="39"/>
        <v>0.642019607843137</v>
      </c>
      <c r="AL35" s="23">
        <v>35</v>
      </c>
      <c r="AM35" s="50">
        <f t="shared" si="40"/>
        <v>190.33</v>
      </c>
      <c r="AN35" s="58">
        <f t="shared" si="41"/>
        <v>0.701677419354839</v>
      </c>
      <c r="AO35" s="23"/>
    </row>
    <row r="36" s="5" customFormat="1" ht="123" customHeight="1" spans="1:41">
      <c r="A36" s="22"/>
      <c r="B36" s="20"/>
      <c r="C36" s="17"/>
      <c r="D36" s="17"/>
      <c r="E36" s="17"/>
      <c r="F36" s="21"/>
      <c r="G36" s="22"/>
      <c r="H36" s="23"/>
      <c r="I36" s="17"/>
      <c r="J36" s="37"/>
      <c r="K36" s="37"/>
      <c r="L36" s="38"/>
      <c r="M36" s="38"/>
      <c r="N36" s="38"/>
      <c r="O36" s="38"/>
      <c r="P36" s="38"/>
      <c r="Q36" s="38"/>
      <c r="R36" s="29"/>
      <c r="S36" s="36"/>
      <c r="T36" s="48">
        <f t="shared" si="33"/>
        <v>38.698</v>
      </c>
      <c r="U36" s="49" t="s">
        <v>46</v>
      </c>
      <c r="V36" s="50">
        <f t="shared" si="34"/>
        <v>32.025</v>
      </c>
      <c r="W36" s="17" t="s">
        <v>206</v>
      </c>
      <c r="X36" s="50">
        <f t="shared" si="42"/>
        <v>0.752313333333334</v>
      </c>
      <c r="Y36" s="23">
        <v>9.8</v>
      </c>
      <c r="Z36" s="23">
        <v>9.8</v>
      </c>
      <c r="AA36" s="23">
        <v>47</v>
      </c>
      <c r="AB36" s="23">
        <f t="shared" si="35"/>
        <v>147</v>
      </c>
      <c r="AC36" s="23">
        <v>140</v>
      </c>
      <c r="AD36" s="22" t="s">
        <v>48</v>
      </c>
      <c r="AE36" s="23">
        <v>0.07</v>
      </c>
      <c r="AF36" s="23">
        <v>7</v>
      </c>
      <c r="AG36" s="23">
        <f t="shared" si="36"/>
        <v>38.768</v>
      </c>
      <c r="AH36" s="23">
        <f t="shared" si="37"/>
        <v>32.095</v>
      </c>
      <c r="AI36" s="59">
        <v>35</v>
      </c>
      <c r="AJ36" s="50">
        <f t="shared" si="38"/>
        <v>159.262</v>
      </c>
      <c r="AK36" s="58">
        <f t="shared" si="39"/>
        <v>0.669168067226891</v>
      </c>
      <c r="AL36" s="23">
        <v>35</v>
      </c>
      <c r="AM36" s="50">
        <f t="shared" si="40"/>
        <v>190.33</v>
      </c>
      <c r="AN36" s="58">
        <f t="shared" si="41"/>
        <v>0.701677419354839</v>
      </c>
      <c r="AO36" s="23"/>
    </row>
    <row r="37" s="5" customFormat="1" ht="123" customHeight="1" spans="1:41">
      <c r="A37" s="22"/>
      <c r="B37" s="20"/>
      <c r="C37" s="17"/>
      <c r="D37" s="17"/>
      <c r="E37" s="17"/>
      <c r="F37" s="21"/>
      <c r="G37" s="22"/>
      <c r="H37" s="23"/>
      <c r="I37" s="17"/>
      <c r="J37" s="34"/>
      <c r="K37" s="34"/>
      <c r="L37" s="35"/>
      <c r="M37" s="35"/>
      <c r="N37" s="35"/>
      <c r="O37" s="35"/>
      <c r="P37" s="35"/>
      <c r="Q37" s="35"/>
      <c r="R37" s="29"/>
      <c r="S37" s="36"/>
      <c r="T37" s="48">
        <f t="shared" si="33"/>
        <v>38.698</v>
      </c>
      <c r="U37" s="49" t="s">
        <v>46</v>
      </c>
      <c r="V37" s="50">
        <f t="shared" si="34"/>
        <v>32.025</v>
      </c>
      <c r="W37" s="17" t="s">
        <v>206</v>
      </c>
      <c r="X37" s="50">
        <f t="shared" si="42"/>
        <v>0.752313333333334</v>
      </c>
      <c r="Y37" s="23">
        <v>9.8</v>
      </c>
      <c r="Z37" s="23">
        <v>9.8</v>
      </c>
      <c r="AA37" s="23">
        <v>47</v>
      </c>
      <c r="AB37" s="23">
        <f t="shared" si="35"/>
        <v>147</v>
      </c>
      <c r="AC37" s="23">
        <v>140</v>
      </c>
      <c r="AD37" s="22" t="s">
        <v>48</v>
      </c>
      <c r="AE37" s="23">
        <v>0.07</v>
      </c>
      <c r="AF37" s="23">
        <v>7</v>
      </c>
      <c r="AG37" s="23">
        <f t="shared" si="36"/>
        <v>38.768</v>
      </c>
      <c r="AH37" s="23">
        <f t="shared" si="37"/>
        <v>32.095</v>
      </c>
      <c r="AI37" s="59">
        <v>35</v>
      </c>
      <c r="AJ37" s="50">
        <f t="shared" si="38"/>
        <v>159.262</v>
      </c>
      <c r="AK37" s="58">
        <f t="shared" si="39"/>
        <v>0.669168067226891</v>
      </c>
      <c r="AL37" s="23">
        <v>35</v>
      </c>
      <c r="AM37" s="50">
        <f t="shared" si="40"/>
        <v>190.33</v>
      </c>
      <c r="AN37" s="58">
        <f t="shared" si="41"/>
        <v>0.701677419354839</v>
      </c>
      <c r="AO37" s="23"/>
    </row>
    <row r="38" s="5" customFormat="1" ht="123" customHeight="1" spans="1:41">
      <c r="A38" s="22">
        <v>10</v>
      </c>
      <c r="B38" s="20"/>
      <c r="C38" s="17"/>
      <c r="D38" s="17"/>
      <c r="E38" s="17"/>
      <c r="F38" s="21"/>
      <c r="G38" s="22"/>
      <c r="H38" s="23"/>
      <c r="I38" s="17"/>
      <c r="R38" s="29"/>
      <c r="S38" s="29"/>
      <c r="T38" s="48">
        <f t="shared" ref="T38:T60" si="43">AB38/1000*134+19</f>
        <v>102.348</v>
      </c>
      <c r="U38" s="49" t="s">
        <v>46</v>
      </c>
      <c r="V38" s="50">
        <f t="shared" ref="V38:V60" si="44">AB38/1000*75+21</f>
        <v>67.65</v>
      </c>
      <c r="W38" s="17" t="s">
        <v>206</v>
      </c>
      <c r="X38" s="50">
        <f t="shared" si="42"/>
        <v>0.507</v>
      </c>
      <c r="Y38" s="23">
        <v>26</v>
      </c>
      <c r="Z38" s="23">
        <v>13</v>
      </c>
      <c r="AA38" s="23">
        <v>9</v>
      </c>
      <c r="AB38" s="23">
        <f t="shared" ref="AB38:AB60" si="45">AC38+AF38</f>
        <v>622</v>
      </c>
      <c r="AC38" s="23">
        <v>615</v>
      </c>
      <c r="AD38" s="22" t="s">
        <v>48</v>
      </c>
      <c r="AE38" s="23">
        <v>0.07</v>
      </c>
      <c r="AF38" s="23">
        <v>7</v>
      </c>
      <c r="AG38" s="23">
        <f t="shared" ref="AG38:AG60" si="46">G38+T38+AE38</f>
        <v>102.418</v>
      </c>
      <c r="AH38" s="23">
        <f t="shared" ref="AH38:AH60" si="47">G38+V38+AE38</f>
        <v>67.72</v>
      </c>
      <c r="AI38" s="23">
        <v>45</v>
      </c>
      <c r="AJ38" s="50">
        <f t="shared" ref="AJ38:AJ60" si="48">AI38*6.9*0.82-AG38</f>
        <v>152.192</v>
      </c>
      <c r="AK38" s="58">
        <f t="shared" ref="AK38:AK60" si="49">AJ38/(AI38*6.8)</f>
        <v>0.497359477124183</v>
      </c>
      <c r="AL38" s="23">
        <v>30</v>
      </c>
      <c r="AM38" s="50">
        <f t="shared" ref="AM38:AM60" si="50">AL38*7.75*0.82-AH38</f>
        <v>122.93</v>
      </c>
      <c r="AN38" s="58">
        <f t="shared" ref="AN38:AN60" si="51">AM38/(AL38*7.75)</f>
        <v>0.528731182795699</v>
      </c>
      <c r="AO38" s="23"/>
    </row>
    <row r="39" s="5" customFormat="1" ht="123" customHeight="1" spans="1:41">
      <c r="A39" s="22">
        <v>11</v>
      </c>
      <c r="B39" s="20"/>
      <c r="C39" s="17"/>
      <c r="D39" s="17"/>
      <c r="E39" s="17"/>
      <c r="F39" s="21"/>
      <c r="G39" s="22"/>
      <c r="H39" s="23"/>
      <c r="I39" s="17"/>
      <c r="J39" s="32"/>
      <c r="K39" s="32"/>
      <c r="L39" s="33"/>
      <c r="M39" s="33"/>
      <c r="N39" s="33"/>
      <c r="O39" s="33"/>
      <c r="P39" s="33"/>
      <c r="Q39" s="33"/>
      <c r="R39" s="29"/>
      <c r="S39" s="36"/>
      <c r="T39" s="48">
        <f t="shared" si="43"/>
        <v>83.454</v>
      </c>
      <c r="U39" s="49" t="s">
        <v>46</v>
      </c>
      <c r="V39" s="50">
        <f t="shared" si="44"/>
        <v>57.075</v>
      </c>
      <c r="W39" s="17" t="s">
        <v>206</v>
      </c>
      <c r="X39" s="50">
        <f t="shared" si="42"/>
        <v>0.243833333333333</v>
      </c>
      <c r="Y39" s="23">
        <v>22</v>
      </c>
      <c r="Z39" s="23">
        <v>9.5</v>
      </c>
      <c r="AA39" s="23">
        <v>7</v>
      </c>
      <c r="AB39" s="23">
        <f t="shared" si="45"/>
        <v>481</v>
      </c>
      <c r="AC39" s="23">
        <v>474</v>
      </c>
      <c r="AD39" s="22" t="s">
        <v>48</v>
      </c>
      <c r="AE39" s="23">
        <v>0.07</v>
      </c>
      <c r="AF39" s="23">
        <v>7</v>
      </c>
      <c r="AG39" s="23">
        <f t="shared" si="46"/>
        <v>83.524</v>
      </c>
      <c r="AH39" s="23">
        <f t="shared" si="47"/>
        <v>57.145</v>
      </c>
      <c r="AI39" s="59">
        <v>38</v>
      </c>
      <c r="AJ39" s="50">
        <f t="shared" si="48"/>
        <v>131.48</v>
      </c>
      <c r="AK39" s="58">
        <f t="shared" si="49"/>
        <v>0.508823529411765</v>
      </c>
      <c r="AL39" s="23">
        <v>26.99</v>
      </c>
      <c r="AM39" s="50">
        <f t="shared" si="50"/>
        <v>114.37645</v>
      </c>
      <c r="AN39" s="58">
        <f t="shared" si="51"/>
        <v>0.546804431748915</v>
      </c>
      <c r="AO39" s="23"/>
    </row>
    <row r="40" s="5" customFormat="1" ht="123" customHeight="1" spans="1:41">
      <c r="A40" s="22"/>
      <c r="B40" s="20"/>
      <c r="C40" s="17"/>
      <c r="D40" s="17"/>
      <c r="E40" s="17"/>
      <c r="F40" s="21"/>
      <c r="G40" s="22"/>
      <c r="H40" s="23"/>
      <c r="I40" s="17"/>
      <c r="J40" s="37"/>
      <c r="K40" s="37"/>
      <c r="L40" s="38"/>
      <c r="M40" s="38"/>
      <c r="N40" s="38"/>
      <c r="O40" s="38"/>
      <c r="P40" s="38"/>
      <c r="Q40" s="38"/>
      <c r="R40" s="36"/>
      <c r="S40" s="36"/>
      <c r="T40" s="48">
        <f t="shared" si="43"/>
        <v>74.878</v>
      </c>
      <c r="U40" s="49" t="s">
        <v>46</v>
      </c>
      <c r="V40" s="50">
        <f t="shared" si="44"/>
        <v>52.275</v>
      </c>
      <c r="W40" s="17" t="s">
        <v>207</v>
      </c>
      <c r="X40" s="50">
        <f t="shared" si="42"/>
        <v>0.243833333333333</v>
      </c>
      <c r="Y40" s="23">
        <v>22</v>
      </c>
      <c r="Z40" s="23">
        <v>9.5</v>
      </c>
      <c r="AA40" s="23">
        <v>7</v>
      </c>
      <c r="AB40" s="23">
        <f t="shared" si="45"/>
        <v>417</v>
      </c>
      <c r="AC40" s="23">
        <v>410</v>
      </c>
      <c r="AD40" s="22" t="s">
        <v>48</v>
      </c>
      <c r="AE40" s="23">
        <v>0.07</v>
      </c>
      <c r="AF40" s="23">
        <v>7</v>
      </c>
      <c r="AG40" s="23">
        <f t="shared" si="46"/>
        <v>74.948</v>
      </c>
      <c r="AH40" s="23">
        <f t="shared" si="47"/>
        <v>52.345</v>
      </c>
      <c r="AI40" s="23">
        <v>38.99</v>
      </c>
      <c r="AJ40" s="50">
        <f t="shared" si="48"/>
        <v>145.65742</v>
      </c>
      <c r="AK40" s="58">
        <f t="shared" si="49"/>
        <v>0.549376989575004</v>
      </c>
      <c r="AL40" s="23">
        <v>29.99</v>
      </c>
      <c r="AM40" s="50">
        <f t="shared" si="50"/>
        <v>138.24145</v>
      </c>
      <c r="AN40" s="58">
        <f t="shared" si="51"/>
        <v>0.594785143434908</v>
      </c>
      <c r="AO40" s="23"/>
    </row>
    <row r="41" s="5" customFormat="1" ht="123" customHeight="1" spans="1:41">
      <c r="A41" s="22"/>
      <c r="B41" s="20"/>
      <c r="C41" s="17"/>
      <c r="D41" s="17"/>
      <c r="E41" s="17"/>
      <c r="F41" s="21"/>
      <c r="G41" s="22"/>
      <c r="H41" s="23"/>
      <c r="I41" s="17"/>
      <c r="J41" s="37"/>
      <c r="K41" s="37"/>
      <c r="L41" s="38"/>
      <c r="M41" s="38"/>
      <c r="N41" s="38"/>
      <c r="O41" s="38"/>
      <c r="P41" s="38"/>
      <c r="Q41" s="38"/>
      <c r="R41" s="36"/>
      <c r="S41" s="36"/>
      <c r="T41" s="48">
        <f t="shared" si="43"/>
        <v>62.818</v>
      </c>
      <c r="U41" s="49" t="s">
        <v>46</v>
      </c>
      <c r="V41" s="50">
        <f t="shared" si="44"/>
        <v>45.525</v>
      </c>
      <c r="W41" s="17" t="s">
        <v>207</v>
      </c>
      <c r="X41" s="50">
        <f t="shared" si="42"/>
        <v>0.243833333333333</v>
      </c>
      <c r="Y41" s="23">
        <v>22</v>
      </c>
      <c r="Z41" s="23">
        <v>9.5</v>
      </c>
      <c r="AA41" s="23">
        <v>7</v>
      </c>
      <c r="AB41" s="23">
        <f t="shared" si="45"/>
        <v>327</v>
      </c>
      <c r="AC41" s="23">
        <v>320</v>
      </c>
      <c r="AD41" s="22" t="s">
        <v>48</v>
      </c>
      <c r="AE41" s="23">
        <v>0.07</v>
      </c>
      <c r="AF41" s="23">
        <v>7</v>
      </c>
      <c r="AG41" s="23">
        <f t="shared" si="46"/>
        <v>62.888</v>
      </c>
      <c r="AH41" s="23">
        <f t="shared" si="47"/>
        <v>45.595</v>
      </c>
      <c r="AI41" s="23">
        <v>33.99</v>
      </c>
      <c r="AJ41" s="50">
        <f t="shared" si="48"/>
        <v>129.42742</v>
      </c>
      <c r="AK41" s="58">
        <f t="shared" si="49"/>
        <v>0.559971877541838</v>
      </c>
      <c r="AL41" s="23">
        <v>24.99</v>
      </c>
      <c r="AM41" s="50">
        <f t="shared" si="50"/>
        <v>113.21645</v>
      </c>
      <c r="AN41" s="58">
        <f t="shared" si="51"/>
        <v>0.58457679846132</v>
      </c>
      <c r="AO41" s="23"/>
    </row>
    <row r="42" s="5" customFormat="1" ht="123" customHeight="1" spans="1:41">
      <c r="A42" s="22"/>
      <c r="B42" s="20"/>
      <c r="C42" s="17"/>
      <c r="D42" s="17"/>
      <c r="E42" s="17"/>
      <c r="F42" s="21"/>
      <c r="G42" s="22"/>
      <c r="H42" s="23"/>
      <c r="I42" s="17"/>
      <c r="J42" s="34"/>
      <c r="K42" s="34"/>
      <c r="L42" s="35"/>
      <c r="M42" s="35"/>
      <c r="N42" s="35"/>
      <c r="O42" s="35"/>
      <c r="P42" s="35"/>
      <c r="Q42" s="35"/>
      <c r="R42" s="29"/>
      <c r="S42" s="36"/>
      <c r="T42" s="48">
        <f t="shared" si="43"/>
        <v>62.818</v>
      </c>
      <c r="U42" s="49" t="s">
        <v>46</v>
      </c>
      <c r="V42" s="50">
        <f t="shared" si="44"/>
        <v>45.525</v>
      </c>
      <c r="W42" s="17" t="s">
        <v>207</v>
      </c>
      <c r="X42" s="50">
        <f t="shared" si="42"/>
        <v>0.243833333333333</v>
      </c>
      <c r="Y42" s="23">
        <v>22</v>
      </c>
      <c r="Z42" s="23">
        <v>9.5</v>
      </c>
      <c r="AA42" s="23">
        <v>7</v>
      </c>
      <c r="AB42" s="23">
        <f t="shared" si="45"/>
        <v>327</v>
      </c>
      <c r="AC42" s="23">
        <v>320</v>
      </c>
      <c r="AD42" s="22" t="s">
        <v>48</v>
      </c>
      <c r="AE42" s="23">
        <v>0.07</v>
      </c>
      <c r="AF42" s="23">
        <v>7</v>
      </c>
      <c r="AG42" s="23">
        <f t="shared" si="46"/>
        <v>62.888</v>
      </c>
      <c r="AH42" s="23">
        <f t="shared" si="47"/>
        <v>45.595</v>
      </c>
      <c r="AI42" s="23">
        <v>33.99</v>
      </c>
      <c r="AJ42" s="50">
        <f t="shared" si="48"/>
        <v>129.42742</v>
      </c>
      <c r="AK42" s="58">
        <f t="shared" si="49"/>
        <v>0.559971877541838</v>
      </c>
      <c r="AL42" s="23">
        <v>24.99</v>
      </c>
      <c r="AM42" s="50">
        <f t="shared" si="50"/>
        <v>113.21645</v>
      </c>
      <c r="AN42" s="58">
        <f t="shared" si="51"/>
        <v>0.58457679846132</v>
      </c>
      <c r="AO42" s="23"/>
    </row>
    <row r="43" s="5" customFormat="1" ht="123" customHeight="1" spans="1:41">
      <c r="A43" s="22">
        <v>12</v>
      </c>
      <c r="B43" s="20"/>
      <c r="C43" s="17"/>
      <c r="D43" s="17"/>
      <c r="E43" s="17"/>
      <c r="F43" s="21"/>
      <c r="G43" s="22"/>
      <c r="H43" s="23"/>
      <c r="I43" s="17"/>
      <c r="J43" s="17"/>
      <c r="K43" s="17"/>
      <c r="L43" s="17"/>
      <c r="M43" s="17"/>
      <c r="N43" s="17"/>
      <c r="O43" s="17"/>
      <c r="P43" s="17"/>
      <c r="Q43" s="17"/>
      <c r="R43" s="36"/>
      <c r="S43" s="29"/>
      <c r="T43" s="48">
        <f t="shared" si="43"/>
        <v>31.328</v>
      </c>
      <c r="U43" s="49" t="s">
        <v>46</v>
      </c>
      <c r="V43" s="50">
        <f t="shared" si="44"/>
        <v>27.9</v>
      </c>
      <c r="W43" s="17" t="s">
        <v>206</v>
      </c>
      <c r="X43" s="50">
        <f t="shared" si="42"/>
        <v>0.063</v>
      </c>
      <c r="Y43" s="23">
        <v>12</v>
      </c>
      <c r="Z43" s="23">
        <v>9</v>
      </c>
      <c r="AA43" s="23">
        <v>3.5</v>
      </c>
      <c r="AB43" s="23">
        <f t="shared" si="45"/>
        <v>92</v>
      </c>
      <c r="AC43" s="23">
        <v>85</v>
      </c>
      <c r="AD43" s="22" t="s">
        <v>48</v>
      </c>
      <c r="AE43" s="23">
        <v>0.07</v>
      </c>
      <c r="AF43" s="23">
        <v>7</v>
      </c>
      <c r="AG43" s="23">
        <f t="shared" si="46"/>
        <v>31.398</v>
      </c>
      <c r="AH43" s="23">
        <f t="shared" si="47"/>
        <v>27.97</v>
      </c>
      <c r="AI43" s="59">
        <v>42.99</v>
      </c>
      <c r="AJ43" s="50">
        <f t="shared" si="48"/>
        <v>211.83942</v>
      </c>
      <c r="AK43" s="58">
        <f t="shared" si="49"/>
        <v>0.724653544599975</v>
      </c>
      <c r="AL43" s="23">
        <v>45</v>
      </c>
      <c r="AM43" s="50">
        <f t="shared" si="50"/>
        <v>258.005</v>
      </c>
      <c r="AN43" s="58">
        <f t="shared" si="51"/>
        <v>0.739799283154122</v>
      </c>
      <c r="AO43" s="23"/>
    </row>
    <row r="44" s="5" customFormat="1" ht="123" customHeight="1" spans="1:41">
      <c r="A44" s="19">
        <v>13</v>
      </c>
      <c r="B44" s="20"/>
      <c r="C44" s="17"/>
      <c r="D44" s="17"/>
      <c r="E44" s="17"/>
      <c r="F44" s="21"/>
      <c r="G44" s="22"/>
      <c r="H44" s="23"/>
      <c r="I44" s="17"/>
      <c r="J44" s="17"/>
      <c r="K44" s="17"/>
      <c r="L44" s="17"/>
      <c r="M44" s="17"/>
      <c r="N44" s="17"/>
      <c r="O44" s="17"/>
      <c r="P44" s="17"/>
      <c r="Q44" s="17"/>
      <c r="R44" s="29"/>
      <c r="S44" s="17"/>
      <c r="T44" s="48">
        <f t="shared" si="43"/>
        <v>29.318</v>
      </c>
      <c r="U44" s="49" t="s">
        <v>46</v>
      </c>
      <c r="V44" s="50">
        <f t="shared" si="44"/>
        <v>26.775</v>
      </c>
      <c r="W44" s="17" t="s">
        <v>208</v>
      </c>
      <c r="X44" s="50">
        <f t="shared" si="42"/>
        <v>0.0315</v>
      </c>
      <c r="Y44" s="23">
        <v>9</v>
      </c>
      <c r="Z44" s="23">
        <v>7</v>
      </c>
      <c r="AA44" s="23">
        <v>3</v>
      </c>
      <c r="AB44" s="23">
        <f t="shared" si="45"/>
        <v>77</v>
      </c>
      <c r="AC44" s="23">
        <v>70</v>
      </c>
      <c r="AD44" s="22" t="s">
        <v>48</v>
      </c>
      <c r="AE44" s="23">
        <v>0.07</v>
      </c>
      <c r="AF44" s="23">
        <v>7</v>
      </c>
      <c r="AG44" s="23">
        <f t="shared" si="46"/>
        <v>29.388</v>
      </c>
      <c r="AH44" s="23">
        <f t="shared" si="47"/>
        <v>26.845</v>
      </c>
      <c r="AI44" s="23">
        <v>20</v>
      </c>
      <c r="AJ44" s="50">
        <f t="shared" si="48"/>
        <v>83.772</v>
      </c>
      <c r="AK44" s="58">
        <f t="shared" si="49"/>
        <v>0.615970588235294</v>
      </c>
      <c r="AL44" s="23">
        <v>18</v>
      </c>
      <c r="AM44" s="50">
        <f t="shared" si="50"/>
        <v>87.545</v>
      </c>
      <c r="AN44" s="58">
        <f t="shared" si="51"/>
        <v>0.627562724014337</v>
      </c>
      <c r="AO44" s="23"/>
    </row>
    <row r="45" s="5" customFormat="1" ht="123" customHeight="1" spans="1:41">
      <c r="A45" s="24"/>
      <c r="B45"/>
      <c r="C45" s="17"/>
      <c r="D45" s="17"/>
      <c r="E45" s="17"/>
      <c r="F45" s="21"/>
      <c r="G45" s="22"/>
      <c r="H45" s="23"/>
      <c r="I45" s="17"/>
      <c r="J45" s="17"/>
      <c r="K45" s="17"/>
      <c r="L45" s="17"/>
      <c r="M45" s="17"/>
      <c r="N45" s="17"/>
      <c r="O45" s="17"/>
      <c r="P45" s="17"/>
      <c r="Q45" s="17"/>
      <c r="R45" s="29"/>
      <c r="S45" s="17"/>
      <c r="T45" s="48">
        <f t="shared" si="43"/>
        <v>37.358</v>
      </c>
      <c r="U45" s="49" t="s">
        <v>46</v>
      </c>
      <c r="V45" s="50">
        <f t="shared" si="44"/>
        <v>31.275</v>
      </c>
      <c r="W45" s="17" t="s">
        <v>208</v>
      </c>
      <c r="X45" s="50">
        <f t="shared" si="42"/>
        <v>0.0315</v>
      </c>
      <c r="Y45" s="23">
        <v>9</v>
      </c>
      <c r="Z45" s="23">
        <v>7</v>
      </c>
      <c r="AA45" s="23">
        <v>3</v>
      </c>
      <c r="AB45" s="23">
        <f t="shared" si="45"/>
        <v>137</v>
      </c>
      <c r="AC45" s="23">
        <v>130</v>
      </c>
      <c r="AD45" s="22" t="s">
        <v>48</v>
      </c>
      <c r="AE45" s="23">
        <v>0.07</v>
      </c>
      <c r="AF45" s="23">
        <v>7</v>
      </c>
      <c r="AG45" s="23">
        <f t="shared" si="46"/>
        <v>37.428</v>
      </c>
      <c r="AH45" s="23">
        <f t="shared" si="47"/>
        <v>31.345</v>
      </c>
      <c r="AI45" s="23">
        <v>35</v>
      </c>
      <c r="AJ45" s="50">
        <f t="shared" si="48"/>
        <v>160.602</v>
      </c>
      <c r="AK45" s="58">
        <f t="shared" si="49"/>
        <v>0.674798319327731</v>
      </c>
      <c r="AL45" s="23">
        <v>30</v>
      </c>
      <c r="AM45" s="50">
        <f t="shared" si="50"/>
        <v>159.305</v>
      </c>
      <c r="AN45" s="58">
        <f t="shared" si="51"/>
        <v>0.685182795698925</v>
      </c>
      <c r="AO45" s="23"/>
    </row>
    <row r="46" s="5" customFormat="1" ht="123" customHeight="1" spans="1:41">
      <c r="A46" s="22">
        <v>14</v>
      </c>
      <c r="B46" s="20"/>
      <c r="C46" s="17"/>
      <c r="D46" s="17"/>
      <c r="E46" s="17"/>
      <c r="F46" s="26"/>
      <c r="G46" s="22"/>
      <c r="H46" s="23"/>
      <c r="I46" s="17"/>
      <c r="J46" s="32"/>
      <c r="K46" s="32"/>
      <c r="L46" s="33"/>
      <c r="M46" s="33"/>
      <c r="N46" s="33"/>
      <c r="O46" s="33"/>
      <c r="P46" s="33"/>
      <c r="Q46" s="33"/>
      <c r="R46" s="29"/>
      <c r="S46" s="17"/>
      <c r="T46" s="48">
        <f t="shared" si="43"/>
        <v>41.378</v>
      </c>
      <c r="U46" s="49" t="s">
        <v>46</v>
      </c>
      <c r="V46" s="50">
        <f t="shared" si="44"/>
        <v>33.525</v>
      </c>
      <c r="W46" s="17" t="s">
        <v>208</v>
      </c>
      <c r="X46" s="50">
        <f t="shared" si="42"/>
        <v>0.0791666666666667</v>
      </c>
      <c r="Y46" s="23">
        <v>12.5</v>
      </c>
      <c r="Z46" s="23">
        <v>9.5</v>
      </c>
      <c r="AA46" s="23">
        <v>4</v>
      </c>
      <c r="AB46" s="23">
        <f t="shared" si="45"/>
        <v>167</v>
      </c>
      <c r="AC46" s="23">
        <v>160</v>
      </c>
      <c r="AD46" s="22" t="s">
        <v>48</v>
      </c>
      <c r="AE46" s="23">
        <v>0.07</v>
      </c>
      <c r="AF46" s="23">
        <v>7</v>
      </c>
      <c r="AG46" s="23">
        <f t="shared" si="46"/>
        <v>41.448</v>
      </c>
      <c r="AH46" s="23">
        <f t="shared" si="47"/>
        <v>33.595</v>
      </c>
      <c r="AI46" s="23">
        <v>80</v>
      </c>
      <c r="AJ46" s="50">
        <f t="shared" si="48"/>
        <v>411.192</v>
      </c>
      <c r="AK46" s="58">
        <f t="shared" si="49"/>
        <v>0.755867647058824</v>
      </c>
      <c r="AL46" s="23">
        <v>66</v>
      </c>
      <c r="AM46" s="50">
        <f t="shared" si="50"/>
        <v>385.835</v>
      </c>
      <c r="AN46" s="58">
        <f t="shared" si="51"/>
        <v>0.754320625610948</v>
      </c>
      <c r="AO46" s="23"/>
    </row>
    <row r="47" s="5" customFormat="1" ht="123" customHeight="1" spans="1:41">
      <c r="A47" s="22"/>
      <c r="B47" s="20"/>
      <c r="C47" s="17"/>
      <c r="D47" s="17"/>
      <c r="E47" s="17"/>
      <c r="F47" s="26"/>
      <c r="G47" s="22"/>
      <c r="H47" s="23"/>
      <c r="I47" s="17"/>
      <c r="J47" s="37"/>
      <c r="K47" s="37"/>
      <c r="L47" s="38"/>
      <c r="M47" s="38"/>
      <c r="N47" s="38"/>
      <c r="O47" s="38"/>
      <c r="P47" s="38"/>
      <c r="Q47" s="38"/>
      <c r="R47" s="29"/>
      <c r="S47" s="17"/>
      <c r="T47" s="48">
        <f t="shared" si="43"/>
        <v>41.378</v>
      </c>
      <c r="U47" s="49" t="s">
        <v>46</v>
      </c>
      <c r="V47" s="50">
        <f t="shared" si="44"/>
        <v>33.525</v>
      </c>
      <c r="W47" s="17" t="s">
        <v>208</v>
      </c>
      <c r="X47" s="50">
        <f t="shared" si="42"/>
        <v>0.0791666666666667</v>
      </c>
      <c r="Y47" s="23">
        <v>12.5</v>
      </c>
      <c r="Z47" s="23">
        <v>9.5</v>
      </c>
      <c r="AA47" s="23">
        <v>4</v>
      </c>
      <c r="AB47" s="23">
        <f t="shared" si="45"/>
        <v>167</v>
      </c>
      <c r="AC47" s="23">
        <v>160</v>
      </c>
      <c r="AD47" s="22" t="s">
        <v>48</v>
      </c>
      <c r="AE47" s="23">
        <v>0.07</v>
      </c>
      <c r="AF47" s="23">
        <v>7</v>
      </c>
      <c r="AG47" s="23">
        <f t="shared" si="46"/>
        <v>41.448</v>
      </c>
      <c r="AH47" s="23">
        <f t="shared" si="47"/>
        <v>33.595</v>
      </c>
      <c r="AI47" s="23"/>
      <c r="AJ47" s="50">
        <f t="shared" si="48"/>
        <v>-41.448</v>
      </c>
      <c r="AK47" s="58" t="e">
        <f t="shared" si="49"/>
        <v>#DIV/0!</v>
      </c>
      <c r="AL47" s="23"/>
      <c r="AM47" s="50">
        <f t="shared" si="50"/>
        <v>-33.595</v>
      </c>
      <c r="AN47" s="58" t="e">
        <f t="shared" si="51"/>
        <v>#DIV/0!</v>
      </c>
      <c r="AO47" s="23"/>
    </row>
    <row r="48" s="5" customFormat="1" ht="123" customHeight="1" spans="1:41">
      <c r="A48" s="22"/>
      <c r="B48" s="20"/>
      <c r="C48" s="17"/>
      <c r="D48" s="17"/>
      <c r="E48" s="17"/>
      <c r="F48" s="26"/>
      <c r="G48" s="22"/>
      <c r="H48" s="23"/>
      <c r="I48" s="17"/>
      <c r="J48" s="37"/>
      <c r="K48" s="37"/>
      <c r="L48" s="38"/>
      <c r="M48" s="38"/>
      <c r="N48" s="38"/>
      <c r="O48" s="38"/>
      <c r="P48" s="38"/>
      <c r="Q48" s="38"/>
      <c r="R48" s="29"/>
      <c r="S48" s="17"/>
      <c r="T48" s="48">
        <f t="shared" si="43"/>
        <v>41.378</v>
      </c>
      <c r="U48" s="49" t="s">
        <v>46</v>
      </c>
      <c r="V48" s="50">
        <f t="shared" si="44"/>
        <v>33.525</v>
      </c>
      <c r="W48" s="17" t="s">
        <v>208</v>
      </c>
      <c r="X48" s="50">
        <f t="shared" si="42"/>
        <v>0.0791666666666667</v>
      </c>
      <c r="Y48" s="23">
        <v>12.5</v>
      </c>
      <c r="Z48" s="23">
        <v>9.5</v>
      </c>
      <c r="AA48" s="23">
        <v>4</v>
      </c>
      <c r="AB48" s="23">
        <f t="shared" si="45"/>
        <v>167</v>
      </c>
      <c r="AC48" s="23">
        <v>160</v>
      </c>
      <c r="AD48" s="22" t="s">
        <v>48</v>
      </c>
      <c r="AE48" s="23">
        <v>0.07</v>
      </c>
      <c r="AF48" s="23">
        <v>7</v>
      </c>
      <c r="AG48" s="23">
        <f t="shared" si="46"/>
        <v>41.448</v>
      </c>
      <c r="AH48" s="23">
        <f t="shared" si="47"/>
        <v>33.595</v>
      </c>
      <c r="AI48" s="23"/>
      <c r="AJ48" s="50">
        <f t="shared" si="48"/>
        <v>-41.448</v>
      </c>
      <c r="AK48" s="58" t="e">
        <f t="shared" si="49"/>
        <v>#DIV/0!</v>
      </c>
      <c r="AL48" s="23"/>
      <c r="AM48" s="50">
        <f t="shared" si="50"/>
        <v>-33.595</v>
      </c>
      <c r="AN48" s="58" t="e">
        <f t="shared" si="51"/>
        <v>#DIV/0!</v>
      </c>
      <c r="AO48" s="23"/>
    </row>
    <row r="49" s="5" customFormat="1" ht="123" customHeight="1" spans="1:41">
      <c r="A49" s="22"/>
      <c r="B49" s="20"/>
      <c r="C49" s="17"/>
      <c r="D49" s="17"/>
      <c r="E49" s="17"/>
      <c r="F49" s="26"/>
      <c r="G49" s="22"/>
      <c r="H49" s="23"/>
      <c r="I49" s="17"/>
      <c r="J49" s="34"/>
      <c r="K49" s="34"/>
      <c r="L49" s="35"/>
      <c r="M49" s="35"/>
      <c r="N49" s="35"/>
      <c r="O49" s="35"/>
      <c r="P49" s="35"/>
      <c r="Q49" s="35"/>
      <c r="R49" s="29"/>
      <c r="S49" s="17"/>
      <c r="T49" s="48">
        <f t="shared" si="43"/>
        <v>41.378</v>
      </c>
      <c r="U49" s="49" t="s">
        <v>46</v>
      </c>
      <c r="V49" s="50">
        <f t="shared" si="44"/>
        <v>33.525</v>
      </c>
      <c r="W49" s="17" t="s">
        <v>208</v>
      </c>
      <c r="X49" s="50">
        <f t="shared" si="42"/>
        <v>0.0791666666666667</v>
      </c>
      <c r="Y49" s="23">
        <v>12.5</v>
      </c>
      <c r="Z49" s="23">
        <v>9.5</v>
      </c>
      <c r="AA49" s="23">
        <v>4</v>
      </c>
      <c r="AB49" s="23">
        <f t="shared" si="45"/>
        <v>167</v>
      </c>
      <c r="AC49" s="23">
        <v>160</v>
      </c>
      <c r="AD49" s="22" t="s">
        <v>48</v>
      </c>
      <c r="AE49" s="23">
        <v>0.07</v>
      </c>
      <c r="AF49" s="23">
        <v>7</v>
      </c>
      <c r="AG49" s="23">
        <f t="shared" si="46"/>
        <v>41.448</v>
      </c>
      <c r="AH49" s="23">
        <f t="shared" si="47"/>
        <v>33.595</v>
      </c>
      <c r="AI49" s="23"/>
      <c r="AJ49" s="50">
        <f t="shared" si="48"/>
        <v>-41.448</v>
      </c>
      <c r="AK49" s="58" t="e">
        <f t="shared" si="49"/>
        <v>#DIV/0!</v>
      </c>
      <c r="AL49" s="23"/>
      <c r="AM49" s="50">
        <f t="shared" si="50"/>
        <v>-33.595</v>
      </c>
      <c r="AN49" s="58" t="e">
        <f t="shared" si="51"/>
        <v>#DIV/0!</v>
      </c>
      <c r="AO49" s="23"/>
    </row>
    <row r="50" s="5" customFormat="1" ht="123" customHeight="1" spans="1:41">
      <c r="A50" s="19">
        <v>15</v>
      </c>
      <c r="B50" s="20"/>
      <c r="C50" s="17"/>
      <c r="D50" s="17"/>
      <c r="E50" s="17"/>
      <c r="F50" s="21"/>
      <c r="G50" s="22"/>
      <c r="H50" s="23"/>
      <c r="I50" s="17"/>
      <c r="J50" s="45"/>
      <c r="K50" s="45"/>
      <c r="L50" s="46"/>
      <c r="M50" s="46"/>
      <c r="N50" s="46"/>
      <c r="O50" s="46"/>
      <c r="P50" s="46"/>
      <c r="Q50" s="46"/>
      <c r="R50" s="36"/>
      <c r="S50" s="36"/>
      <c r="T50" s="48">
        <f t="shared" si="43"/>
        <v>23.69</v>
      </c>
      <c r="U50" s="49" t="s">
        <v>46</v>
      </c>
      <c r="V50" s="50">
        <f t="shared" si="44"/>
        <v>23.625</v>
      </c>
      <c r="W50" s="17" t="s">
        <v>208</v>
      </c>
      <c r="X50" s="50">
        <f t="shared" si="42"/>
        <v>0.0274166666666667</v>
      </c>
      <c r="Y50" s="23">
        <v>9.4</v>
      </c>
      <c r="Z50" s="23">
        <v>7</v>
      </c>
      <c r="AA50" s="23">
        <v>2.5</v>
      </c>
      <c r="AB50" s="23">
        <f t="shared" si="45"/>
        <v>35</v>
      </c>
      <c r="AC50" s="23">
        <v>28</v>
      </c>
      <c r="AD50" s="22" t="s">
        <v>48</v>
      </c>
      <c r="AE50" s="23">
        <v>0.07</v>
      </c>
      <c r="AF50" s="23">
        <v>7</v>
      </c>
      <c r="AG50" s="23">
        <f t="shared" si="46"/>
        <v>23.76</v>
      </c>
      <c r="AH50" s="23">
        <f t="shared" si="47"/>
        <v>23.695</v>
      </c>
      <c r="AI50" s="23">
        <v>15</v>
      </c>
      <c r="AJ50" s="50">
        <f t="shared" si="48"/>
        <v>61.11</v>
      </c>
      <c r="AK50" s="58">
        <f t="shared" si="49"/>
        <v>0.599117647058823</v>
      </c>
      <c r="AL50" s="23"/>
      <c r="AM50" s="50">
        <f t="shared" si="50"/>
        <v>-23.695</v>
      </c>
      <c r="AN50" s="58" t="e">
        <f t="shared" si="51"/>
        <v>#DIV/0!</v>
      </c>
      <c r="AO50" s="23"/>
    </row>
    <row r="51" s="5" customFormat="1" ht="123" customHeight="1" spans="1:41">
      <c r="A51" s="25"/>
      <c r="B51" s="20"/>
      <c r="C51" s="17"/>
      <c r="D51" s="17"/>
      <c r="E51" s="17"/>
      <c r="F51" s="21"/>
      <c r="G51" s="22"/>
      <c r="H51" s="23"/>
      <c r="I51" s="17"/>
      <c r="J51" s="45"/>
      <c r="K51" s="45"/>
      <c r="L51" s="46"/>
      <c r="M51" s="46"/>
      <c r="N51" s="46"/>
      <c r="O51" s="46"/>
      <c r="P51" s="46"/>
      <c r="Q51" s="46"/>
      <c r="R51" s="17"/>
      <c r="S51" s="17"/>
      <c r="T51" s="48">
        <f t="shared" si="43"/>
        <v>25.03</v>
      </c>
      <c r="U51" s="49" t="s">
        <v>46</v>
      </c>
      <c r="V51" s="50">
        <f t="shared" si="44"/>
        <v>24.375</v>
      </c>
      <c r="W51" s="17" t="s">
        <v>209</v>
      </c>
      <c r="X51" s="50">
        <f t="shared" si="42"/>
        <v>0.0274166666666667</v>
      </c>
      <c r="Y51" s="23">
        <v>9.4</v>
      </c>
      <c r="Z51" s="23">
        <v>7</v>
      </c>
      <c r="AA51" s="23">
        <v>2.5</v>
      </c>
      <c r="AB51" s="23">
        <f t="shared" si="45"/>
        <v>45</v>
      </c>
      <c r="AC51" s="23">
        <v>38</v>
      </c>
      <c r="AD51" s="22" t="s">
        <v>48</v>
      </c>
      <c r="AE51" s="23">
        <v>0.07</v>
      </c>
      <c r="AF51" s="23">
        <v>7</v>
      </c>
      <c r="AG51" s="23">
        <f t="shared" si="46"/>
        <v>25.1</v>
      </c>
      <c r="AH51" s="23">
        <f t="shared" si="47"/>
        <v>24.445</v>
      </c>
      <c r="AI51" s="23">
        <v>22</v>
      </c>
      <c r="AJ51" s="50">
        <f t="shared" si="48"/>
        <v>99.376</v>
      </c>
      <c r="AK51" s="58">
        <f t="shared" si="49"/>
        <v>0.66427807486631</v>
      </c>
      <c r="AL51" s="23">
        <v>20</v>
      </c>
      <c r="AM51" s="50">
        <f t="shared" si="50"/>
        <v>102.655</v>
      </c>
      <c r="AN51" s="58">
        <f t="shared" si="51"/>
        <v>0.662290322580645</v>
      </c>
      <c r="AO51" s="23"/>
    </row>
    <row r="52" s="5" customFormat="1" ht="123" customHeight="1" spans="1:41">
      <c r="A52" s="25"/>
      <c r="B52" s="20"/>
      <c r="C52" s="17"/>
      <c r="D52" s="17"/>
      <c r="E52" s="17"/>
      <c r="F52" s="21"/>
      <c r="G52" s="22"/>
      <c r="H52" s="23"/>
      <c r="I52" s="17"/>
      <c r="J52" s="45"/>
      <c r="K52" s="45"/>
      <c r="L52" s="46"/>
      <c r="M52" s="46"/>
      <c r="N52" s="46"/>
      <c r="O52" s="46"/>
      <c r="P52" s="46"/>
      <c r="Q52" s="46"/>
      <c r="R52" s="29"/>
      <c r="S52" s="17"/>
      <c r="T52" s="48">
        <f t="shared" si="43"/>
        <v>23.69</v>
      </c>
      <c r="U52" s="49" t="s">
        <v>46</v>
      </c>
      <c r="V52" s="50">
        <f t="shared" si="44"/>
        <v>23.625</v>
      </c>
      <c r="W52" s="17" t="s">
        <v>210</v>
      </c>
      <c r="X52" s="50">
        <f t="shared" si="42"/>
        <v>0.0274166666666667</v>
      </c>
      <c r="Y52" s="23">
        <v>9.4</v>
      </c>
      <c r="Z52" s="23">
        <v>7</v>
      </c>
      <c r="AA52" s="23">
        <v>2.5</v>
      </c>
      <c r="AB52" s="23">
        <f t="shared" si="45"/>
        <v>35</v>
      </c>
      <c r="AC52" s="23">
        <v>28</v>
      </c>
      <c r="AD52" s="22" t="s">
        <v>48</v>
      </c>
      <c r="AE52" s="23">
        <v>0.07</v>
      </c>
      <c r="AF52" s="23">
        <v>7</v>
      </c>
      <c r="AG52" s="23">
        <f t="shared" si="46"/>
        <v>23.76</v>
      </c>
      <c r="AH52" s="23">
        <f t="shared" si="47"/>
        <v>23.695</v>
      </c>
      <c r="AI52" s="23">
        <v>85.99</v>
      </c>
      <c r="AJ52" s="50">
        <f t="shared" si="48"/>
        <v>462.77142</v>
      </c>
      <c r="AK52" s="58">
        <f t="shared" si="49"/>
        <v>0.791424823679908</v>
      </c>
      <c r="AL52" s="23">
        <v>55.99</v>
      </c>
      <c r="AM52" s="50">
        <f t="shared" si="50"/>
        <v>332.12145</v>
      </c>
      <c r="AN52" s="58">
        <f t="shared" si="51"/>
        <v>0.765393474641209</v>
      </c>
      <c r="AO52" s="23"/>
    </row>
    <row r="53" s="5" customFormat="1" ht="123" customHeight="1" spans="1:41">
      <c r="A53" s="25"/>
      <c r="B53" s="20"/>
      <c r="C53" s="17"/>
      <c r="D53" s="17"/>
      <c r="E53" s="17"/>
      <c r="F53" s="21"/>
      <c r="G53" s="22"/>
      <c r="H53" s="23"/>
      <c r="I53" s="17"/>
      <c r="J53" s="45"/>
      <c r="K53" s="45"/>
      <c r="L53" s="46"/>
      <c r="M53" s="46"/>
      <c r="N53" s="46"/>
      <c r="O53" s="46"/>
      <c r="P53" s="46"/>
      <c r="Q53" s="46"/>
      <c r="R53" s="29"/>
      <c r="S53" s="29"/>
      <c r="T53" s="48">
        <f t="shared" si="43"/>
        <v>25.03</v>
      </c>
      <c r="U53" s="49" t="s">
        <v>46</v>
      </c>
      <c r="V53" s="50">
        <f t="shared" si="44"/>
        <v>24.375</v>
      </c>
      <c r="W53" s="17" t="s">
        <v>211</v>
      </c>
      <c r="X53" s="50">
        <f t="shared" si="42"/>
        <v>0.0274166666666667</v>
      </c>
      <c r="Y53" s="23">
        <v>9.4</v>
      </c>
      <c r="Z53" s="23">
        <v>7</v>
      </c>
      <c r="AA53" s="23">
        <v>2.5</v>
      </c>
      <c r="AB53" s="23">
        <f t="shared" si="45"/>
        <v>45</v>
      </c>
      <c r="AC53" s="23">
        <v>38</v>
      </c>
      <c r="AD53" s="22" t="s">
        <v>48</v>
      </c>
      <c r="AE53" s="23">
        <v>0.07</v>
      </c>
      <c r="AF53" s="23">
        <v>7</v>
      </c>
      <c r="AG53" s="23">
        <f t="shared" si="46"/>
        <v>25.1</v>
      </c>
      <c r="AH53" s="23">
        <f t="shared" si="47"/>
        <v>24.445</v>
      </c>
      <c r="AI53" s="23">
        <v>25.99</v>
      </c>
      <c r="AJ53" s="50">
        <f t="shared" si="48"/>
        <v>121.95142</v>
      </c>
      <c r="AK53" s="58">
        <f t="shared" si="49"/>
        <v>0.690035873526017</v>
      </c>
      <c r="AL53" s="23">
        <v>20.99</v>
      </c>
      <c r="AM53" s="50">
        <f t="shared" si="50"/>
        <v>108.94645</v>
      </c>
      <c r="AN53" s="58">
        <f t="shared" si="51"/>
        <v>0.66972874948132</v>
      </c>
      <c r="AO53" s="23"/>
    </row>
    <row r="54" s="5" customFormat="1" ht="123" customHeight="1" spans="1:41">
      <c r="A54" s="25"/>
      <c r="B54" s="20"/>
      <c r="C54" s="17"/>
      <c r="D54" s="17"/>
      <c r="E54" s="17"/>
      <c r="F54" s="21"/>
      <c r="G54" s="22"/>
      <c r="H54" s="23"/>
      <c r="I54" s="17"/>
      <c r="J54" s="45"/>
      <c r="K54" s="45"/>
      <c r="L54" s="46"/>
      <c r="M54" s="46"/>
      <c r="N54" s="46"/>
      <c r="O54" s="46"/>
      <c r="P54" s="46"/>
      <c r="Q54" s="46"/>
      <c r="R54" s="36"/>
      <c r="S54" s="36"/>
      <c r="T54" s="48">
        <f t="shared" si="43"/>
        <v>23.69</v>
      </c>
      <c r="U54" s="49" t="s">
        <v>46</v>
      </c>
      <c r="V54" s="50">
        <f t="shared" si="44"/>
        <v>23.625</v>
      </c>
      <c r="W54" s="17" t="s">
        <v>212</v>
      </c>
      <c r="X54" s="50">
        <f t="shared" si="42"/>
        <v>0.0274166666666667</v>
      </c>
      <c r="Y54" s="23">
        <v>9.4</v>
      </c>
      <c r="Z54" s="23">
        <v>7</v>
      </c>
      <c r="AA54" s="23">
        <v>2.5</v>
      </c>
      <c r="AB54" s="23">
        <f t="shared" si="45"/>
        <v>35</v>
      </c>
      <c r="AC54" s="23">
        <v>28</v>
      </c>
      <c r="AD54" s="22" t="s">
        <v>48</v>
      </c>
      <c r="AE54" s="23">
        <v>0.07</v>
      </c>
      <c r="AF54" s="23">
        <v>7</v>
      </c>
      <c r="AG54" s="23">
        <f t="shared" si="46"/>
        <v>23.76</v>
      </c>
      <c r="AH54" s="23">
        <f t="shared" si="47"/>
        <v>23.695</v>
      </c>
      <c r="AI54" s="23">
        <v>55.99</v>
      </c>
      <c r="AJ54" s="50">
        <f t="shared" si="48"/>
        <v>293.03142</v>
      </c>
      <c r="AK54" s="58">
        <f t="shared" si="49"/>
        <v>0.769652721599445</v>
      </c>
      <c r="AL54" s="23">
        <v>35.99</v>
      </c>
      <c r="AM54" s="50">
        <f t="shared" si="50"/>
        <v>205.02145</v>
      </c>
      <c r="AN54" s="58">
        <f t="shared" si="51"/>
        <v>0.735048086834156</v>
      </c>
      <c r="AO54" s="23"/>
    </row>
    <row r="55" s="5" customFormat="1" ht="123" customHeight="1" spans="1:41">
      <c r="A55" s="25"/>
      <c r="B55" s="20"/>
      <c r="C55" s="17"/>
      <c r="D55" s="17"/>
      <c r="E55" s="17"/>
      <c r="F55" s="21"/>
      <c r="G55" s="22"/>
      <c r="H55" s="23"/>
      <c r="I55" s="17"/>
      <c r="J55" s="45"/>
      <c r="K55" s="45"/>
      <c r="L55" s="46"/>
      <c r="M55" s="46"/>
      <c r="N55" s="46"/>
      <c r="O55" s="46"/>
      <c r="P55" s="46"/>
      <c r="Q55" s="46"/>
      <c r="R55" s="29"/>
      <c r="S55" s="29"/>
      <c r="T55" s="48">
        <f t="shared" si="43"/>
        <v>25.03</v>
      </c>
      <c r="U55" s="49" t="s">
        <v>46</v>
      </c>
      <c r="V55" s="50">
        <f t="shared" si="44"/>
        <v>24.375</v>
      </c>
      <c r="W55" s="17" t="s">
        <v>211</v>
      </c>
      <c r="X55" s="50">
        <f t="shared" si="42"/>
        <v>0.0274166666666667</v>
      </c>
      <c r="Y55" s="23">
        <v>9.4</v>
      </c>
      <c r="Z55" s="23">
        <v>7</v>
      </c>
      <c r="AA55" s="23">
        <v>2.5</v>
      </c>
      <c r="AB55" s="23">
        <f t="shared" si="45"/>
        <v>45</v>
      </c>
      <c r="AC55" s="23">
        <v>38</v>
      </c>
      <c r="AD55" s="22" t="s">
        <v>48</v>
      </c>
      <c r="AE55" s="23">
        <v>0.07</v>
      </c>
      <c r="AF55" s="23">
        <v>7</v>
      </c>
      <c r="AG55" s="23">
        <f t="shared" si="46"/>
        <v>25.1</v>
      </c>
      <c r="AH55" s="23">
        <f t="shared" si="47"/>
        <v>24.445</v>
      </c>
      <c r="AI55" s="23">
        <v>23.99</v>
      </c>
      <c r="AJ55" s="50">
        <f t="shared" si="48"/>
        <v>110.63542</v>
      </c>
      <c r="AK55" s="58">
        <f t="shared" si="49"/>
        <v>0.678195694284383</v>
      </c>
      <c r="AL55" s="23">
        <v>18.99</v>
      </c>
      <c r="AM55" s="50">
        <f t="shared" si="50"/>
        <v>96.23645</v>
      </c>
      <c r="AN55" s="58">
        <f t="shared" si="51"/>
        <v>0.653902393449863</v>
      </c>
      <c r="AO55" s="23"/>
    </row>
    <row r="56" s="5" customFormat="1" ht="123" customHeight="1" spans="1:41">
      <c r="A56" s="24"/>
      <c r="B56" s="20"/>
      <c r="C56" s="17"/>
      <c r="D56" s="17"/>
      <c r="E56" s="17"/>
      <c r="F56" s="21"/>
      <c r="G56" s="22"/>
      <c r="H56" s="23"/>
      <c r="I56" s="17"/>
      <c r="J56" s="45"/>
      <c r="K56" s="45"/>
      <c r="L56" s="46"/>
      <c r="M56" s="46"/>
      <c r="N56" s="46"/>
      <c r="O56" s="46"/>
      <c r="P56" s="46"/>
      <c r="Q56" s="46"/>
      <c r="R56" s="36"/>
      <c r="S56" s="36"/>
      <c r="T56" s="48">
        <f t="shared" si="43"/>
        <v>25.03</v>
      </c>
      <c r="U56" s="49" t="s">
        <v>46</v>
      </c>
      <c r="V56" s="50">
        <f t="shared" si="44"/>
        <v>24.375</v>
      </c>
      <c r="W56" s="17" t="s">
        <v>213</v>
      </c>
      <c r="X56" s="50">
        <f t="shared" si="42"/>
        <v>0.0274166666666667</v>
      </c>
      <c r="Y56" s="23">
        <v>9.4</v>
      </c>
      <c r="Z56" s="23">
        <v>7</v>
      </c>
      <c r="AA56" s="23">
        <v>2.5</v>
      </c>
      <c r="AB56" s="23">
        <f t="shared" si="45"/>
        <v>45</v>
      </c>
      <c r="AC56" s="23">
        <v>38</v>
      </c>
      <c r="AD56" s="22" t="s">
        <v>48</v>
      </c>
      <c r="AE56" s="23">
        <v>0.07</v>
      </c>
      <c r="AF56" s="23">
        <v>7</v>
      </c>
      <c r="AG56" s="23">
        <f t="shared" si="46"/>
        <v>25.1</v>
      </c>
      <c r="AH56" s="23">
        <f t="shared" si="47"/>
        <v>24.445</v>
      </c>
      <c r="AI56" s="23">
        <v>50</v>
      </c>
      <c r="AJ56" s="50">
        <f t="shared" si="48"/>
        <v>257.8</v>
      </c>
      <c r="AK56" s="58">
        <f t="shared" si="49"/>
        <v>0.758235294117647</v>
      </c>
      <c r="AL56" s="23">
        <v>35</v>
      </c>
      <c r="AM56" s="50">
        <f t="shared" si="50"/>
        <v>197.98</v>
      </c>
      <c r="AN56" s="58">
        <f t="shared" si="51"/>
        <v>0.729880184331797</v>
      </c>
      <c r="AO56" s="23"/>
    </row>
    <row r="57" s="5" customFormat="1" ht="123" customHeight="1" spans="1:41">
      <c r="A57" s="22"/>
      <c r="B57" s="20"/>
      <c r="C57" s="17"/>
      <c r="D57" s="17"/>
      <c r="E57" s="17"/>
      <c r="F57" s="29"/>
      <c r="G57" s="24"/>
      <c r="H57" s="30"/>
      <c r="I57" s="43"/>
      <c r="J57" s="17"/>
      <c r="K57" s="17"/>
      <c r="L57" s="17"/>
      <c r="M57" s="17"/>
      <c r="N57" s="17"/>
      <c r="O57" s="17"/>
      <c r="P57" s="17"/>
      <c r="Q57" s="17"/>
      <c r="R57" s="29"/>
      <c r="S57" s="29"/>
      <c r="T57" s="48">
        <f t="shared" si="43"/>
        <v>120.304</v>
      </c>
      <c r="U57" s="49" t="s">
        <v>46</v>
      </c>
      <c r="V57" s="50">
        <f t="shared" si="44"/>
        <v>77.7</v>
      </c>
      <c r="W57" s="17" t="s">
        <v>214</v>
      </c>
      <c r="X57" s="50">
        <f t="shared" si="42"/>
        <v>0.243833333333333</v>
      </c>
      <c r="Y57" s="23">
        <v>22</v>
      </c>
      <c r="Z57" s="23">
        <v>9.5</v>
      </c>
      <c r="AA57" s="23">
        <v>7</v>
      </c>
      <c r="AB57" s="23">
        <f t="shared" si="45"/>
        <v>756</v>
      </c>
      <c r="AC57" s="23">
        <v>749</v>
      </c>
      <c r="AD57" s="22" t="s">
        <v>48</v>
      </c>
      <c r="AE57" s="23">
        <v>0.07</v>
      </c>
      <c r="AF57" s="23">
        <v>7</v>
      </c>
      <c r="AG57" s="23">
        <f t="shared" si="46"/>
        <v>120.374</v>
      </c>
      <c r="AH57" s="23">
        <f t="shared" si="47"/>
        <v>77.77</v>
      </c>
      <c r="AI57" s="23">
        <v>50</v>
      </c>
      <c r="AJ57" s="50">
        <f t="shared" si="48"/>
        <v>162.526</v>
      </c>
      <c r="AK57" s="58">
        <f t="shared" si="49"/>
        <v>0.478017647058823</v>
      </c>
      <c r="AL57" s="23">
        <v>35</v>
      </c>
      <c r="AM57" s="50">
        <f t="shared" si="50"/>
        <v>144.655</v>
      </c>
      <c r="AN57" s="58">
        <f t="shared" si="51"/>
        <v>0.533290322580645</v>
      </c>
      <c r="AO57" s="23"/>
    </row>
    <row r="58" s="5" customFormat="1" ht="123" customHeight="1" spans="1:41">
      <c r="A58" s="22"/>
      <c r="B58" s="20"/>
      <c r="C58" s="17"/>
      <c r="D58" s="17"/>
      <c r="E58" s="17"/>
      <c r="F58" s="21"/>
      <c r="G58" s="22"/>
      <c r="H58" s="23"/>
      <c r="I58" s="17"/>
      <c r="J58" s="29"/>
      <c r="K58" s="29"/>
      <c r="L58" s="29"/>
      <c r="M58" s="29"/>
      <c r="N58" s="29"/>
      <c r="O58" s="29"/>
      <c r="P58" s="29"/>
      <c r="Q58" s="29"/>
      <c r="R58" s="29"/>
      <c r="S58" s="29"/>
      <c r="T58" s="48">
        <f t="shared" si="43"/>
        <v>50.758</v>
      </c>
      <c r="U58" s="49" t="s">
        <v>46</v>
      </c>
      <c r="V58" s="50">
        <f t="shared" si="44"/>
        <v>38.775</v>
      </c>
      <c r="W58" s="17" t="s">
        <v>207</v>
      </c>
      <c r="X58" s="50">
        <f t="shared" si="42"/>
        <v>0.243833333333333</v>
      </c>
      <c r="Y58" s="23">
        <v>22</v>
      </c>
      <c r="Z58" s="23">
        <v>9.5</v>
      </c>
      <c r="AA58" s="23">
        <v>7</v>
      </c>
      <c r="AB58" s="23">
        <f t="shared" si="45"/>
        <v>237</v>
      </c>
      <c r="AC58" s="23">
        <v>230</v>
      </c>
      <c r="AD58" s="22" t="s">
        <v>48</v>
      </c>
      <c r="AE58" s="23">
        <v>0.07</v>
      </c>
      <c r="AF58" s="23">
        <v>7</v>
      </c>
      <c r="AG58" s="23">
        <f t="shared" si="46"/>
        <v>50.828</v>
      </c>
      <c r="AH58" s="23">
        <f t="shared" si="47"/>
        <v>38.845</v>
      </c>
      <c r="AI58" s="23">
        <v>28.99</v>
      </c>
      <c r="AJ58" s="50">
        <f t="shared" si="48"/>
        <v>113.19742</v>
      </c>
      <c r="AK58" s="58">
        <f t="shared" si="49"/>
        <v>0.574221435383398</v>
      </c>
      <c r="AL58" s="23">
        <v>20.99</v>
      </c>
      <c r="AM58" s="50">
        <f t="shared" si="50"/>
        <v>94.54645</v>
      </c>
      <c r="AN58" s="58">
        <f t="shared" si="51"/>
        <v>0.5812073337534</v>
      </c>
      <c r="AO58" s="23"/>
    </row>
    <row r="59" s="5" customFormat="1" ht="123" customHeight="1" spans="1:41">
      <c r="A59" s="22"/>
      <c r="B59" s="20"/>
      <c r="C59" s="17"/>
      <c r="D59" s="17"/>
      <c r="E59" s="17"/>
      <c r="F59" s="21"/>
      <c r="G59" s="22"/>
      <c r="H59" s="23"/>
      <c r="I59" s="17"/>
      <c r="J59" s="17"/>
      <c r="K59" s="17"/>
      <c r="L59" s="17"/>
      <c r="M59" s="17"/>
      <c r="N59" s="17"/>
      <c r="O59" s="17"/>
      <c r="P59" s="17"/>
      <c r="Q59" s="17"/>
      <c r="R59" s="29"/>
      <c r="S59" s="29"/>
      <c r="T59" s="48">
        <f t="shared" si="43"/>
        <v>60.808</v>
      </c>
      <c r="U59" s="49" t="s">
        <v>46</v>
      </c>
      <c r="V59" s="50">
        <f t="shared" si="44"/>
        <v>44.4</v>
      </c>
      <c r="W59" s="17" t="s">
        <v>206</v>
      </c>
      <c r="X59" s="50">
        <f t="shared" si="42"/>
        <v>0.243833333333333</v>
      </c>
      <c r="Y59" s="23">
        <v>22</v>
      </c>
      <c r="Z59" s="23">
        <v>9.5</v>
      </c>
      <c r="AA59" s="23">
        <v>7</v>
      </c>
      <c r="AB59" s="23">
        <f t="shared" si="45"/>
        <v>312</v>
      </c>
      <c r="AC59" s="23">
        <v>305</v>
      </c>
      <c r="AD59" s="22" t="s">
        <v>48</v>
      </c>
      <c r="AE59" s="23">
        <v>0.07</v>
      </c>
      <c r="AF59" s="23">
        <v>7</v>
      </c>
      <c r="AG59" s="23">
        <f t="shared" si="46"/>
        <v>60.878</v>
      </c>
      <c r="AH59" s="23">
        <f t="shared" si="47"/>
        <v>44.47</v>
      </c>
      <c r="AI59" s="59">
        <v>30.99</v>
      </c>
      <c r="AJ59" s="50">
        <f t="shared" si="48"/>
        <v>114.46342</v>
      </c>
      <c r="AK59" s="58">
        <f t="shared" si="49"/>
        <v>0.543170567355693</v>
      </c>
      <c r="AL59" s="23">
        <v>25.99</v>
      </c>
      <c r="AM59" s="50">
        <f t="shared" si="50"/>
        <v>120.69645</v>
      </c>
      <c r="AN59" s="58">
        <f t="shared" si="51"/>
        <v>0.599220295647209</v>
      </c>
      <c r="AO59" s="23"/>
    </row>
    <row r="60" s="5" customFormat="1" ht="123" customHeight="1" spans="1:41">
      <c r="A60" s="22">
        <v>12</v>
      </c>
      <c r="B60" s="20"/>
      <c r="C60" s="17"/>
      <c r="D60" s="17"/>
      <c r="E60" s="17"/>
      <c r="F60" s="26"/>
      <c r="G60" s="22"/>
      <c r="H60" s="23"/>
      <c r="I60" s="17"/>
      <c r="J60" s="45"/>
      <c r="K60" s="45"/>
      <c r="L60" s="46"/>
      <c r="M60" s="46"/>
      <c r="N60" s="46"/>
      <c r="O60" s="46"/>
      <c r="P60" s="46"/>
      <c r="Q60" s="46"/>
      <c r="R60" s="29"/>
      <c r="S60" s="36"/>
      <c r="T60" s="48">
        <f t="shared" si="43"/>
        <v>71.26</v>
      </c>
      <c r="U60" s="49" t="s">
        <v>46</v>
      </c>
      <c r="V60" s="50">
        <f t="shared" si="44"/>
        <v>50.25</v>
      </c>
      <c r="W60" s="17" t="s">
        <v>215</v>
      </c>
      <c r="X60" s="50">
        <f t="shared" si="42"/>
        <v>0.306666666666667</v>
      </c>
      <c r="Y60" s="23">
        <v>23</v>
      </c>
      <c r="Z60" s="23">
        <v>10</v>
      </c>
      <c r="AA60" s="23">
        <v>8</v>
      </c>
      <c r="AB60" s="23">
        <f t="shared" si="45"/>
        <v>390</v>
      </c>
      <c r="AC60" s="23">
        <v>383</v>
      </c>
      <c r="AD60" s="22" t="s">
        <v>48</v>
      </c>
      <c r="AE60" s="23">
        <v>0.07</v>
      </c>
      <c r="AF60" s="23">
        <v>7</v>
      </c>
      <c r="AG60" s="23">
        <f t="shared" si="46"/>
        <v>71.33</v>
      </c>
      <c r="AH60" s="23">
        <f t="shared" si="47"/>
        <v>50.32</v>
      </c>
      <c r="AI60" s="23">
        <v>35</v>
      </c>
      <c r="AJ60" s="50">
        <f t="shared" si="48"/>
        <v>126.7</v>
      </c>
      <c r="AK60" s="58">
        <f t="shared" si="49"/>
        <v>0.532352941176471</v>
      </c>
      <c r="AL60" s="23">
        <v>26</v>
      </c>
      <c r="AM60" s="50">
        <f t="shared" si="50"/>
        <v>114.91</v>
      </c>
      <c r="AN60" s="58">
        <f t="shared" si="51"/>
        <v>0.570272952853598</v>
      </c>
      <c r="AO60" s="23"/>
    </row>
    <row r="61" s="5" customFormat="1" ht="123" customHeight="1" spans="1:41">
      <c r="A61" s="22"/>
      <c r="B61" s="20"/>
      <c r="C61" s="17"/>
      <c r="D61" s="17"/>
      <c r="E61" s="17"/>
      <c r="F61" s="29"/>
      <c r="G61" s="22"/>
      <c r="H61" s="23"/>
      <c r="I61" s="17"/>
      <c r="J61" s="17"/>
      <c r="K61" s="17"/>
      <c r="L61" s="17"/>
      <c r="M61" s="17"/>
      <c r="N61" s="17"/>
      <c r="O61" s="17"/>
      <c r="P61" s="17"/>
      <c r="Q61" s="17"/>
      <c r="R61" s="36"/>
      <c r="S61" s="29"/>
      <c r="T61" s="48">
        <f t="shared" ref="T53:T70" si="52">AB61/1000*134+19</f>
        <v>120.304</v>
      </c>
      <c r="U61" s="49" t="s">
        <v>46</v>
      </c>
      <c r="V61" s="50">
        <f t="shared" ref="V53:V70" si="53">AB61/1000*75+21</f>
        <v>77.7</v>
      </c>
      <c r="W61" s="17" t="s">
        <v>216</v>
      </c>
      <c r="X61" s="50">
        <f t="shared" si="42"/>
        <v>0.243833333333333</v>
      </c>
      <c r="Y61" s="23">
        <v>22</v>
      </c>
      <c r="Z61" s="23">
        <v>9.5</v>
      </c>
      <c r="AA61" s="23">
        <v>7</v>
      </c>
      <c r="AB61" s="23">
        <f t="shared" ref="AB53:AB70" si="54">AC61+AF61</f>
        <v>756</v>
      </c>
      <c r="AC61" s="23">
        <v>749</v>
      </c>
      <c r="AD61" s="22" t="s">
        <v>48</v>
      </c>
      <c r="AE61" s="23">
        <v>0.07</v>
      </c>
      <c r="AF61" s="23">
        <v>7</v>
      </c>
      <c r="AG61" s="23">
        <f t="shared" ref="AG59:AG70" si="55">G61+T61+AE61</f>
        <v>120.374</v>
      </c>
      <c r="AH61" s="23">
        <f t="shared" ref="AH59:AH70" si="56">G61+V61+AE61</f>
        <v>77.77</v>
      </c>
      <c r="AI61" s="23">
        <v>50</v>
      </c>
      <c r="AJ61" s="50">
        <f t="shared" ref="AJ51:AJ70" si="57">AI61*6.9*0.82-AG61</f>
        <v>162.526</v>
      </c>
      <c r="AK61" s="58">
        <f t="shared" ref="AK51:AK70" si="58">AJ61/(AI61*6.8)</f>
        <v>0.478017647058823</v>
      </c>
      <c r="AL61" s="23">
        <v>35</v>
      </c>
      <c r="AM61" s="50">
        <f t="shared" ref="AM53:AM70" si="59">AL61*7.75*0.82-AH61</f>
        <v>144.655</v>
      </c>
      <c r="AN61" s="58">
        <f t="shared" ref="AN53:AN70" si="60">AM61/(AL61*7.75)</f>
        <v>0.533290322580645</v>
      </c>
      <c r="AO61" s="23"/>
    </row>
    <row r="62" s="5" customFormat="1" ht="123" customHeight="1" spans="1:41">
      <c r="A62" s="22">
        <v>15</v>
      </c>
      <c r="B62" s="20"/>
      <c r="C62" s="17"/>
      <c r="D62" s="17"/>
      <c r="E62" s="17"/>
      <c r="F62" s="21"/>
      <c r="G62" s="22"/>
      <c r="H62" s="23"/>
      <c r="I62" s="17"/>
      <c r="J62" s="32"/>
      <c r="K62" s="32"/>
      <c r="L62" s="33"/>
      <c r="M62" s="33"/>
      <c r="N62" s="33"/>
      <c r="O62" s="33"/>
      <c r="P62" s="33"/>
      <c r="Q62" s="33"/>
      <c r="R62" s="29"/>
      <c r="S62" s="17"/>
      <c r="T62" s="48">
        <f t="shared" si="52"/>
        <v>149.114</v>
      </c>
      <c r="U62" s="49" t="s">
        <v>46</v>
      </c>
      <c r="V62" s="50">
        <f t="shared" si="53"/>
        <v>93.825</v>
      </c>
      <c r="W62" s="17" t="s">
        <v>217</v>
      </c>
      <c r="X62" s="50">
        <f t="shared" si="42"/>
        <v>0.243833333333333</v>
      </c>
      <c r="Y62" s="23">
        <v>22</v>
      </c>
      <c r="Z62" s="23">
        <v>9.5</v>
      </c>
      <c r="AA62" s="23">
        <v>7</v>
      </c>
      <c r="AB62" s="23">
        <f t="shared" si="54"/>
        <v>971</v>
      </c>
      <c r="AC62" s="23">
        <v>964</v>
      </c>
      <c r="AD62" s="22" t="s">
        <v>48</v>
      </c>
      <c r="AE62" s="23">
        <v>0.07</v>
      </c>
      <c r="AF62" s="23">
        <v>7</v>
      </c>
      <c r="AG62" s="23">
        <f t="shared" si="55"/>
        <v>149.184</v>
      </c>
      <c r="AH62" s="23">
        <f t="shared" si="56"/>
        <v>93.895</v>
      </c>
      <c r="AI62" s="23">
        <v>55.99</v>
      </c>
      <c r="AJ62" s="50">
        <f t="shared" si="57"/>
        <v>167.60742</v>
      </c>
      <c r="AK62" s="58">
        <f t="shared" si="58"/>
        <v>0.440224147169137</v>
      </c>
      <c r="AL62" s="23">
        <v>38.99</v>
      </c>
      <c r="AM62" s="50">
        <f t="shared" si="59"/>
        <v>153.88645</v>
      </c>
      <c r="AN62" s="58">
        <f t="shared" si="60"/>
        <v>0.509266892255252</v>
      </c>
      <c r="AO62" s="23"/>
    </row>
    <row r="63" s="5" customFormat="1" ht="123" customHeight="1" spans="1:41">
      <c r="A63" s="22"/>
      <c r="B63" s="20"/>
      <c r="C63" s="17"/>
      <c r="D63" s="17"/>
      <c r="E63" s="17"/>
      <c r="F63" s="21"/>
      <c r="G63" s="22"/>
      <c r="H63" s="23"/>
      <c r="I63" s="17"/>
      <c r="J63" s="37"/>
      <c r="K63" s="37"/>
      <c r="L63" s="38"/>
      <c r="M63" s="38"/>
      <c r="N63" s="38"/>
      <c r="O63" s="38"/>
      <c r="P63" s="38"/>
      <c r="Q63" s="38"/>
      <c r="R63" s="36"/>
      <c r="S63" s="29"/>
      <c r="T63" s="48">
        <f t="shared" si="52"/>
        <v>149.114</v>
      </c>
      <c r="U63" s="49" t="s">
        <v>46</v>
      </c>
      <c r="V63" s="50">
        <f t="shared" si="53"/>
        <v>93.825</v>
      </c>
      <c r="W63" s="17" t="s">
        <v>218</v>
      </c>
      <c r="X63" s="50">
        <f t="shared" si="42"/>
        <v>0.243833333333333</v>
      </c>
      <c r="Y63" s="23">
        <v>22</v>
      </c>
      <c r="Z63" s="23">
        <v>9.5</v>
      </c>
      <c r="AA63" s="23">
        <v>7</v>
      </c>
      <c r="AB63" s="23">
        <f t="shared" si="54"/>
        <v>971</v>
      </c>
      <c r="AC63" s="23">
        <v>964</v>
      </c>
      <c r="AD63" s="22" t="s">
        <v>48</v>
      </c>
      <c r="AE63" s="23">
        <v>0.07</v>
      </c>
      <c r="AF63" s="23">
        <v>7</v>
      </c>
      <c r="AG63" s="23">
        <f t="shared" si="55"/>
        <v>149.184</v>
      </c>
      <c r="AH63" s="23">
        <f t="shared" si="56"/>
        <v>93.895</v>
      </c>
      <c r="AI63" s="23">
        <v>55.99</v>
      </c>
      <c r="AJ63" s="50">
        <f t="shared" si="57"/>
        <v>167.60742</v>
      </c>
      <c r="AK63" s="58">
        <f t="shared" si="58"/>
        <v>0.440224147169137</v>
      </c>
      <c r="AL63" s="23">
        <v>38.99</v>
      </c>
      <c r="AM63" s="50">
        <f t="shared" si="59"/>
        <v>153.88645</v>
      </c>
      <c r="AN63" s="58">
        <f t="shared" si="60"/>
        <v>0.509266892255252</v>
      </c>
      <c r="AO63" s="23"/>
    </row>
    <row r="64" s="5" customFormat="1" ht="123" customHeight="1" spans="1:41">
      <c r="A64" s="22"/>
      <c r="B64" s="20"/>
      <c r="C64" s="17"/>
      <c r="D64" s="17"/>
      <c r="E64" s="17"/>
      <c r="F64" s="21"/>
      <c r="G64" s="22"/>
      <c r="H64" s="23"/>
      <c r="I64" s="17"/>
      <c r="J64" s="34"/>
      <c r="K64" s="34"/>
      <c r="L64" s="35"/>
      <c r="M64" s="35"/>
      <c r="N64" s="35"/>
      <c r="O64" s="35"/>
      <c r="P64" s="35"/>
      <c r="Q64" s="35"/>
      <c r="R64" s="36"/>
      <c r="S64" s="29"/>
      <c r="T64" s="48">
        <f t="shared" si="52"/>
        <v>149.114</v>
      </c>
      <c r="U64" s="49" t="s">
        <v>46</v>
      </c>
      <c r="V64" s="50">
        <f t="shared" si="53"/>
        <v>93.825</v>
      </c>
      <c r="W64" s="17" t="s">
        <v>219</v>
      </c>
      <c r="X64" s="50">
        <f t="shared" si="42"/>
        <v>0.243833333333333</v>
      </c>
      <c r="Y64" s="23">
        <v>22</v>
      </c>
      <c r="Z64" s="23">
        <v>9.5</v>
      </c>
      <c r="AA64" s="23">
        <v>7</v>
      </c>
      <c r="AB64" s="23">
        <f t="shared" si="54"/>
        <v>971</v>
      </c>
      <c r="AC64" s="23">
        <v>964</v>
      </c>
      <c r="AD64" s="22" t="s">
        <v>48</v>
      </c>
      <c r="AE64" s="23">
        <v>0.07</v>
      </c>
      <c r="AF64" s="23">
        <v>7</v>
      </c>
      <c r="AG64" s="23">
        <f t="shared" si="55"/>
        <v>149.184</v>
      </c>
      <c r="AH64" s="23">
        <f t="shared" si="56"/>
        <v>93.895</v>
      </c>
      <c r="AI64" s="23">
        <v>55.99</v>
      </c>
      <c r="AJ64" s="50">
        <f t="shared" si="57"/>
        <v>167.60742</v>
      </c>
      <c r="AK64" s="58">
        <f t="shared" si="58"/>
        <v>0.440224147169137</v>
      </c>
      <c r="AL64" s="23">
        <v>38.99</v>
      </c>
      <c r="AM64" s="50">
        <f t="shared" si="59"/>
        <v>153.88645</v>
      </c>
      <c r="AN64" s="58">
        <f t="shared" si="60"/>
        <v>0.509266892255252</v>
      </c>
      <c r="AO64" s="23"/>
    </row>
    <row r="65" s="5" customFormat="1" ht="123" customHeight="1" spans="1:41">
      <c r="A65" s="22">
        <v>16</v>
      </c>
      <c r="B65" s="20"/>
      <c r="C65" s="17"/>
      <c r="D65" s="17"/>
      <c r="E65" s="17"/>
      <c r="F65" s="21"/>
      <c r="G65" s="22"/>
      <c r="H65" s="23"/>
      <c r="I65" s="17"/>
      <c r="J65" s="32"/>
      <c r="K65" s="32"/>
      <c r="L65" s="33"/>
      <c r="M65" s="33"/>
      <c r="N65" s="33"/>
      <c r="O65" s="33"/>
      <c r="P65" s="33"/>
      <c r="Q65" s="33"/>
      <c r="R65" s="36"/>
      <c r="S65" s="29"/>
      <c r="T65" s="48">
        <f t="shared" si="52"/>
        <v>109.852</v>
      </c>
      <c r="U65" s="49" t="s">
        <v>46</v>
      </c>
      <c r="V65" s="50">
        <f t="shared" si="53"/>
        <v>71.85</v>
      </c>
      <c r="W65" s="17" t="s">
        <v>220</v>
      </c>
      <c r="X65" s="50">
        <f t="shared" si="42"/>
        <v>0.243833333333333</v>
      </c>
      <c r="Y65" s="23">
        <v>22</v>
      </c>
      <c r="Z65" s="23">
        <v>9.5</v>
      </c>
      <c r="AA65" s="23">
        <v>7</v>
      </c>
      <c r="AB65" s="23">
        <f t="shared" si="54"/>
        <v>678</v>
      </c>
      <c r="AC65" s="23">
        <v>671</v>
      </c>
      <c r="AD65" s="22" t="s">
        <v>48</v>
      </c>
      <c r="AE65" s="23">
        <v>0.07</v>
      </c>
      <c r="AF65" s="23">
        <v>7</v>
      </c>
      <c r="AG65" s="23">
        <f t="shared" si="55"/>
        <v>109.922</v>
      </c>
      <c r="AH65" s="23">
        <f t="shared" si="56"/>
        <v>71.92</v>
      </c>
      <c r="AI65" s="23">
        <v>44.99</v>
      </c>
      <c r="AJ65" s="50">
        <f t="shared" si="57"/>
        <v>144.63142</v>
      </c>
      <c r="AK65" s="58">
        <f t="shared" si="58"/>
        <v>0.472756756403384</v>
      </c>
      <c r="AL65" s="23">
        <v>30</v>
      </c>
      <c r="AM65" s="50">
        <f t="shared" si="59"/>
        <v>118.73</v>
      </c>
      <c r="AN65" s="58">
        <f t="shared" si="60"/>
        <v>0.510666666666667</v>
      </c>
      <c r="AO65" s="23"/>
    </row>
    <row r="66" s="5" customFormat="1" ht="123" customHeight="1" spans="1:46">
      <c r="A66" s="22"/>
      <c r="B66" s="20"/>
      <c r="C66" s="17"/>
      <c r="D66" s="17"/>
      <c r="E66" s="17"/>
      <c r="F66" s="21"/>
      <c r="G66" s="22"/>
      <c r="H66" s="23"/>
      <c r="I66" s="60"/>
      <c r="J66" s="37"/>
      <c r="K66" s="37"/>
      <c r="L66" s="38"/>
      <c r="M66" s="38"/>
      <c r="N66" s="38"/>
      <c r="O66" s="38"/>
      <c r="P66" s="38"/>
      <c r="Q66" s="38"/>
      <c r="R66" s="29"/>
      <c r="S66" s="36"/>
      <c r="T66" s="48">
        <f t="shared" si="52"/>
        <v>109.852</v>
      </c>
      <c r="U66" s="49" t="s">
        <v>46</v>
      </c>
      <c r="V66" s="50">
        <f t="shared" si="53"/>
        <v>71.85</v>
      </c>
      <c r="W66" s="17" t="s">
        <v>221</v>
      </c>
      <c r="X66" s="50">
        <f t="shared" si="42"/>
        <v>0.243833333333333</v>
      </c>
      <c r="Y66" s="23">
        <v>22</v>
      </c>
      <c r="Z66" s="23">
        <v>9.5</v>
      </c>
      <c r="AA66" s="23">
        <v>7</v>
      </c>
      <c r="AB66" s="23">
        <f t="shared" si="54"/>
        <v>678</v>
      </c>
      <c r="AC66" s="23">
        <v>671</v>
      </c>
      <c r="AD66" s="22" t="s">
        <v>48</v>
      </c>
      <c r="AE66" s="23">
        <v>0.07</v>
      </c>
      <c r="AF66" s="23">
        <v>7</v>
      </c>
      <c r="AG66" s="23">
        <f t="shared" si="55"/>
        <v>109.922</v>
      </c>
      <c r="AH66" s="23">
        <f t="shared" si="56"/>
        <v>71.92</v>
      </c>
      <c r="AI66" s="23">
        <v>44.99</v>
      </c>
      <c r="AJ66" s="50">
        <f t="shared" si="57"/>
        <v>144.63142</v>
      </c>
      <c r="AK66" s="58">
        <f t="shared" si="58"/>
        <v>0.472756756403384</v>
      </c>
      <c r="AL66" s="23">
        <v>30</v>
      </c>
      <c r="AM66" s="50">
        <f t="shared" si="59"/>
        <v>118.73</v>
      </c>
      <c r="AN66" s="58">
        <f t="shared" si="60"/>
        <v>0.510666666666667</v>
      </c>
      <c r="AO66" s="23"/>
      <c r="AP66" s="61"/>
      <c r="AQ66" s="9"/>
      <c r="AR66" s="9"/>
      <c r="AS66" s="9"/>
      <c r="AT66" s="9"/>
    </row>
    <row r="67" s="5" customFormat="1" ht="123" customHeight="1" spans="1:46">
      <c r="A67" s="22"/>
      <c r="B67" s="20"/>
      <c r="C67" s="17"/>
      <c r="D67" s="17"/>
      <c r="E67" s="17"/>
      <c r="F67" s="21"/>
      <c r="G67" s="22"/>
      <c r="H67" s="23"/>
      <c r="I67" s="60"/>
      <c r="J67" s="34"/>
      <c r="K67" s="34"/>
      <c r="L67" s="35"/>
      <c r="M67" s="35"/>
      <c r="N67" s="35"/>
      <c r="O67" s="35"/>
      <c r="P67" s="35"/>
      <c r="Q67" s="35"/>
      <c r="R67" s="29"/>
      <c r="S67" s="36"/>
      <c r="T67" s="48">
        <f t="shared" si="52"/>
        <v>109.852</v>
      </c>
      <c r="U67" s="49" t="s">
        <v>46</v>
      </c>
      <c r="V67" s="50">
        <f t="shared" si="53"/>
        <v>71.85</v>
      </c>
      <c r="W67" s="17" t="s">
        <v>222</v>
      </c>
      <c r="X67" s="50">
        <f t="shared" si="42"/>
        <v>0.243833333333333</v>
      </c>
      <c r="Y67" s="23">
        <v>22</v>
      </c>
      <c r="Z67" s="23">
        <v>9.5</v>
      </c>
      <c r="AA67" s="23">
        <v>7</v>
      </c>
      <c r="AB67" s="23">
        <f t="shared" si="54"/>
        <v>678</v>
      </c>
      <c r="AC67" s="23">
        <v>671</v>
      </c>
      <c r="AD67" s="22" t="s">
        <v>48</v>
      </c>
      <c r="AE67" s="23">
        <v>0.07</v>
      </c>
      <c r="AF67" s="23">
        <v>7</v>
      </c>
      <c r="AG67" s="23">
        <f t="shared" si="55"/>
        <v>109.922</v>
      </c>
      <c r="AH67" s="23">
        <f t="shared" si="56"/>
        <v>71.92</v>
      </c>
      <c r="AI67" s="23">
        <v>44.99</v>
      </c>
      <c r="AJ67" s="50">
        <f t="shared" si="57"/>
        <v>144.63142</v>
      </c>
      <c r="AK67" s="58">
        <f t="shared" si="58"/>
        <v>0.472756756403384</v>
      </c>
      <c r="AL67" s="23">
        <v>30</v>
      </c>
      <c r="AM67" s="50">
        <f t="shared" si="59"/>
        <v>118.73</v>
      </c>
      <c r="AN67" s="58">
        <f t="shared" si="60"/>
        <v>0.510666666666667</v>
      </c>
      <c r="AO67" s="23"/>
      <c r="AP67" s="62"/>
      <c r="AQ67" s="9"/>
      <c r="AR67" s="9"/>
      <c r="AS67" s="9"/>
      <c r="AT67" s="9"/>
    </row>
    <row r="68" s="5" customFormat="1" ht="123" customHeight="1" spans="1:41">
      <c r="A68" s="22">
        <v>17</v>
      </c>
      <c r="B68" s="20"/>
      <c r="C68" s="17"/>
      <c r="D68" s="17"/>
      <c r="E68" s="17"/>
      <c r="F68" s="21"/>
      <c r="G68" s="22"/>
      <c r="H68" s="23"/>
      <c r="I68" s="17"/>
      <c r="J68" s="17"/>
      <c r="K68" s="17"/>
      <c r="L68" s="17"/>
      <c r="M68" s="17"/>
      <c r="N68" s="17"/>
      <c r="O68" s="17"/>
      <c r="P68" s="17"/>
      <c r="Q68" s="17"/>
      <c r="R68" s="36"/>
      <c r="S68" s="29"/>
      <c r="T68" s="48">
        <f t="shared" si="52"/>
        <v>92.298</v>
      </c>
      <c r="U68" s="49" t="s">
        <v>46</v>
      </c>
      <c r="V68" s="50">
        <f t="shared" si="53"/>
        <v>62.025</v>
      </c>
      <c r="W68" s="17" t="s">
        <v>223</v>
      </c>
      <c r="X68" s="50">
        <f t="shared" si="42"/>
        <v>0.243833333333333</v>
      </c>
      <c r="Y68" s="23">
        <v>22</v>
      </c>
      <c r="Z68" s="23">
        <v>9.5</v>
      </c>
      <c r="AA68" s="23">
        <v>7</v>
      </c>
      <c r="AB68" s="23">
        <f t="shared" si="54"/>
        <v>547</v>
      </c>
      <c r="AC68" s="23">
        <v>540</v>
      </c>
      <c r="AD68" s="22" t="s">
        <v>48</v>
      </c>
      <c r="AE68" s="23">
        <v>0.07</v>
      </c>
      <c r="AF68" s="23">
        <v>7</v>
      </c>
      <c r="AG68" s="23">
        <f t="shared" si="55"/>
        <v>92.368</v>
      </c>
      <c r="AH68" s="23">
        <f t="shared" si="56"/>
        <v>62.095</v>
      </c>
      <c r="AI68" s="23">
        <v>37.99</v>
      </c>
      <c r="AJ68" s="50">
        <f t="shared" si="57"/>
        <v>122.57942</v>
      </c>
      <c r="AK68" s="58">
        <f t="shared" si="58"/>
        <v>0.474503429695121</v>
      </c>
      <c r="AL68" s="23">
        <v>25.99</v>
      </c>
      <c r="AM68" s="50">
        <f t="shared" si="59"/>
        <v>103.07145</v>
      </c>
      <c r="AN68" s="58">
        <f t="shared" si="60"/>
        <v>0.511717658156363</v>
      </c>
      <c r="AO68" s="23"/>
    </row>
    <row r="69" s="5" customFormat="1" ht="123" customHeight="1" spans="1:41">
      <c r="A69" s="22">
        <v>18</v>
      </c>
      <c r="B69" s="20"/>
      <c r="C69" s="17"/>
      <c r="D69" s="17"/>
      <c r="E69" s="17"/>
      <c r="F69" s="21"/>
      <c r="G69" s="22"/>
      <c r="H69" s="23"/>
      <c r="I69" s="17"/>
      <c r="J69" s="17"/>
      <c r="K69" s="17"/>
      <c r="L69" s="17"/>
      <c r="M69" s="17"/>
      <c r="N69" s="17"/>
      <c r="O69" s="17"/>
      <c r="P69" s="17"/>
      <c r="Q69" s="17"/>
      <c r="R69" s="36"/>
      <c r="S69" s="29"/>
      <c r="T69" s="48">
        <f t="shared" si="52"/>
        <v>47.274</v>
      </c>
      <c r="U69" s="49" t="s">
        <v>46</v>
      </c>
      <c r="V69" s="50">
        <f t="shared" si="53"/>
        <v>36.825</v>
      </c>
      <c r="W69" s="17" t="s">
        <v>224</v>
      </c>
      <c r="X69" s="50">
        <f t="shared" si="42"/>
        <v>0.243833333333333</v>
      </c>
      <c r="Y69" s="23">
        <v>22</v>
      </c>
      <c r="Z69" s="23">
        <v>9.5</v>
      </c>
      <c r="AA69" s="23">
        <v>7</v>
      </c>
      <c r="AB69" s="23">
        <f t="shared" si="54"/>
        <v>211</v>
      </c>
      <c r="AC69" s="23">
        <v>204</v>
      </c>
      <c r="AD69" s="22" t="s">
        <v>48</v>
      </c>
      <c r="AE69" s="23">
        <v>0.07</v>
      </c>
      <c r="AF69" s="23">
        <v>7</v>
      </c>
      <c r="AG69" s="23">
        <f t="shared" si="55"/>
        <v>47.344</v>
      </c>
      <c r="AH69" s="23">
        <f t="shared" si="56"/>
        <v>36.895</v>
      </c>
      <c r="AI69" s="23">
        <v>40</v>
      </c>
      <c r="AJ69" s="50">
        <f t="shared" si="57"/>
        <v>178.976</v>
      </c>
      <c r="AK69" s="58">
        <f t="shared" si="58"/>
        <v>0.658</v>
      </c>
      <c r="AL69" s="23"/>
      <c r="AM69" s="50">
        <f t="shared" si="59"/>
        <v>-36.895</v>
      </c>
      <c r="AN69" s="58" t="e">
        <f t="shared" si="60"/>
        <v>#DIV/0!</v>
      </c>
      <c r="AO69" s="23"/>
    </row>
    <row r="70" s="5" customFormat="1" ht="123" customHeight="1" spans="1:41">
      <c r="A70" s="22"/>
      <c r="B70" s="20"/>
      <c r="C70" s="17"/>
      <c r="D70" s="17"/>
      <c r="E70" s="17"/>
      <c r="F70" s="21"/>
      <c r="G70" s="22"/>
      <c r="H70" s="23"/>
      <c r="I70" s="17"/>
      <c r="J70" s="17"/>
      <c r="K70" s="17"/>
      <c r="L70" s="17"/>
      <c r="M70" s="17"/>
      <c r="N70" s="17"/>
      <c r="O70" s="17"/>
      <c r="P70" s="17"/>
      <c r="Q70" s="17"/>
      <c r="R70" s="36"/>
      <c r="S70" s="36"/>
      <c r="T70" s="48">
        <f t="shared" si="52"/>
        <v>49.552</v>
      </c>
      <c r="U70" s="49" t="s">
        <v>46</v>
      </c>
      <c r="V70" s="50">
        <f t="shared" si="53"/>
        <v>38.1</v>
      </c>
      <c r="W70" s="17" t="s">
        <v>225</v>
      </c>
      <c r="X70" s="50">
        <f t="shared" si="42"/>
        <v>0.243833333333333</v>
      </c>
      <c r="Y70" s="23">
        <v>22</v>
      </c>
      <c r="Z70" s="23">
        <v>9.5</v>
      </c>
      <c r="AA70" s="23">
        <v>7</v>
      </c>
      <c r="AB70" s="23">
        <f t="shared" si="54"/>
        <v>228</v>
      </c>
      <c r="AC70" s="23">
        <v>221</v>
      </c>
      <c r="AD70" s="22" t="s">
        <v>48</v>
      </c>
      <c r="AE70" s="23">
        <v>0.07</v>
      </c>
      <c r="AF70" s="23">
        <v>7</v>
      </c>
      <c r="AG70" s="23">
        <f t="shared" si="55"/>
        <v>49.622</v>
      </c>
      <c r="AH70" s="23">
        <f t="shared" si="56"/>
        <v>38.17</v>
      </c>
      <c r="AI70" s="59">
        <v>29.99</v>
      </c>
      <c r="AJ70" s="50">
        <f t="shared" si="57"/>
        <v>120.06142</v>
      </c>
      <c r="AK70" s="58">
        <f t="shared" si="58"/>
        <v>0.588732616754605</v>
      </c>
      <c r="AL70" s="23">
        <v>25.99</v>
      </c>
      <c r="AM70" s="50">
        <f t="shared" si="59"/>
        <v>126.99645</v>
      </c>
      <c r="AN70" s="58">
        <f t="shared" si="60"/>
        <v>0.630497834154575</v>
      </c>
      <c r="AO70" s="23"/>
    </row>
  </sheetData>
  <mergeCells count="33">
    <mergeCell ref="A2:A3"/>
    <mergeCell ref="A4:A7"/>
    <mergeCell ref="A8:A11"/>
    <mergeCell ref="A12:A15"/>
    <mergeCell ref="A16:A19"/>
    <mergeCell ref="A23:A24"/>
    <mergeCell ref="A25:A26"/>
    <mergeCell ref="A30:A31"/>
    <mergeCell ref="A35:A37"/>
    <mergeCell ref="A39:A42"/>
    <mergeCell ref="A44:A45"/>
    <mergeCell ref="A46:A49"/>
    <mergeCell ref="A50:A56"/>
    <mergeCell ref="A62:A64"/>
    <mergeCell ref="A65:A67"/>
    <mergeCell ref="A69:A70"/>
    <mergeCell ref="I8:I11"/>
    <mergeCell ref="I12:I15"/>
    <mergeCell ref="I16:I19"/>
    <mergeCell ref="J2:J3"/>
    <mergeCell ref="J4:J7"/>
    <mergeCell ref="J8:J11"/>
    <mergeCell ref="J12:J15"/>
    <mergeCell ref="J16:J19"/>
    <mergeCell ref="J20:J21"/>
    <mergeCell ref="J23:J24"/>
    <mergeCell ref="J25:J26"/>
    <mergeCell ref="J30:J31"/>
    <mergeCell ref="J35:J37"/>
    <mergeCell ref="J39:J42"/>
    <mergeCell ref="J46:J49"/>
    <mergeCell ref="J62:J64"/>
    <mergeCell ref="J65:J67"/>
  </mergeCells>
  <hyperlinks>
    <hyperlink ref="R2" r:id="rId2" display="https://www.ebay.com.au/itm/285173212806"/>
    <hyperlink ref="F2" r:id="rId3" display="https://detail.1688.com/offer/686939206347.html"/>
    <hyperlink ref="F3" r:id="rId3" display="https://detail.1688.com/offer/686939206347.html"/>
    <hyperlink ref="R4" r:id="rId4" display="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
    <hyperlink ref="F4" r:id="rId5" display="https://detail.1688.com/offer/674651551214.html"/>
    <hyperlink ref="S4" r:id="rId6" display="https://www.ebay.com.au/itm/324988684425?hash=item4baad5c889:g:B20AAOSwRiBh3O0l"/>
    <hyperlink ref="F5" r:id="rId5" display="https://detail.1688.com/offer/674651551214.html"/>
    <hyperlink ref="F6" r:id="rId5" display="https://detail.1688.com/offer/674651551214.html"/>
    <hyperlink ref="F7" r:id="rId5" display="https://detail.1688.com/offer/674651551214.html"/>
    <hyperlink ref="R3" r:id="rId7" display="https://www.ebay.com.au/itm/285173212806?hash=item4265a5e686:g:XP8AAOSwdDRkBqz-&amp;var=587049133050"/>
    <hyperlink ref="R8" r:id="rId8" display="https://www.ebay.com.au/itm/324862940046?hash=item4ba357138e:g:q~wAAOSwEg1hge~V"/>
    <hyperlink ref="F8" r:id="rId9" display="https://detail.1688.com/offer/684776579206.html" tooltip="https://detail.1688.com/offer/684776579206.html"/>
    <hyperlink ref="F9" r:id="rId9" display="https://detail.1688.com/offer/684776579206.html" tooltip="https://detail.1688.com/offer/684776579206.html"/>
    <hyperlink ref="F10" r:id="rId9" display="https://detail.1688.com/offer/684776579206.html" tooltip="https://detail.1688.com/offer/684776579206.html"/>
    <hyperlink ref="F11" r:id="rId9" display="https://detail.1688.com/offer/684776579206.html" tooltip="https://detail.1688.com/offer/684776579206.html"/>
    <hyperlink ref="S5" r:id="rId10" display="https://detail.1688.com/offer/672606645628.html?spm=a26352.b28411319.offerlist.5.5ae81e62JWsj7q"/>
    <hyperlink ref="S9" r:id="rId11" display="https://detail.1688.com/offer/649352301502.html?spm=a26352.13672862.offerlist.106.65115031C13x8Z"/>
    <hyperlink ref="S8"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R20" r:id="rId13" display="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ooltip="https://www.ebay.de/itm/314205736410?_trkparms=amclksrc%3DITM%26aid%3D1110006%26algo%3DHOMESPLICE.SIM%26ao%3D1%26asc%3D249388%26meid%3D29d3edbeeaa247ee8a73d40ceea9f7bd%26pid%3D101195%26rk%3D1%26rkt%3D12%26sd%3D394447793357%26itm%3D314205736410%26pmt%3D1%2"/>
    <hyperlink ref="R22" r:id="rId14" display="https://www.ebay.de/itm/223480822358?hash=item34087eba56%3Ag%3AfLMAAOSwfQlhrzZL&amp;_trkparms=%2526rpp_cid%253D6424352028ba9fc9dcbdc7f2"/>
    <hyperlink ref="R23"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R12" r:id="rId8" display="https://www.ebay.com.au/itm/324862940046?hash=item4ba357138e:g:q~wAAOSwEg1hge~V"/>
    <hyperlink ref="F12" r:id="rId9" display="https://detail.1688.com/offer/684776579206.html" tooltip="https://detail.1688.com/offer/684776579206.html"/>
    <hyperlink ref="F13" r:id="rId9" display="https://detail.1688.com/offer/684776579206.html" tooltip="https://detail.1688.com/offer/684776579206.html"/>
    <hyperlink ref="F14" r:id="rId9" display="https://detail.1688.com/offer/684776579206.html" tooltip="https://detail.1688.com/offer/684776579206.html"/>
    <hyperlink ref="F15" r:id="rId9" display="https://detail.1688.com/offer/684776579206.html" tooltip="https://detail.1688.com/offer/684776579206.html"/>
    <hyperlink ref="S13" r:id="rId11" display="https://detail.1688.com/offer/649352301502.html?spm=a26352.13672862.offerlist.106.65115031C13x8Z"/>
    <hyperlink ref="S12"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R16" r:id="rId8" display="https://www.ebay.com.au/itm/324862940046?hash=item4ba357138e:g:q~wAAOSwEg1hge~V"/>
    <hyperlink ref="F16" r:id="rId9" display="https://detail.1688.com/offer/684776579206.html" tooltip="https://detail.1688.com/offer/684776579206.html"/>
    <hyperlink ref="F17" r:id="rId9" display="https://detail.1688.com/offer/684776579206.html" tooltip="https://detail.1688.com/offer/684776579206.html"/>
    <hyperlink ref="F18" r:id="rId9" display="https://detail.1688.com/offer/684776579206.html" tooltip="https://detail.1688.com/offer/684776579206.html"/>
    <hyperlink ref="F19" r:id="rId9" display="https://detail.1688.com/offer/684776579206.html" tooltip="https://detail.1688.com/offer/684776579206.html"/>
    <hyperlink ref="S17" r:id="rId11" display="https://detail.1688.com/offer/649352301502.html?spm=a26352.13672862.offerlist.106.65115031C13x8Z"/>
    <hyperlink ref="S16"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F20" r:id="rId16" display="https://detail.1688.com/offer/36039542685.html"/>
    <hyperlink ref="F22" r:id="rId17" display="https://detail.1688.com/offer/677975069118.html" tooltip="https://detail.1688.com/offer/677975069118.html"/>
    <hyperlink ref="S22" r:id="rId18" display="https://detail.1688.com/offer/45517196607.html?spm=a26352.23326140a26352.offerlist.29.76fa1e62KisXDZ"/>
    <hyperlink ref="R21" r:id="rId13" display="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ooltip="https://www.ebay.de/itm/314205736410?_trkparms=amclksrc%3DITM%26aid%3D1110006%26algo%3DHOMESPLICE.SIM%26ao%3D1%26asc%3D249388%26meid%3D29d3edbeeaa247ee8a73d40ceea9f7bd%26pid%3D101195%26rk%3D1%26rkt%3D12%26sd%3D394447793357%26itm%3D314205736410%26pmt%3D1%2"/>
    <hyperlink ref="F21" r:id="rId19" display="https://detail.1688.com/offer/596031180629.html" tooltip="https://detail.1688.com/offer/596031180629.html"/>
    <hyperlink ref="F23" r:id="rId20" display="https://detail.1688.com/offer/600561635087.html?spm=a26352.13672862.offerlist.40.4e8f2f38cBxWIj&amp;cosite=-&amp;tracelog=p4p&amp;_p_isad=1&amp;clickid=cda42536ca6a416f9ea9bf063dd046f4&amp;sessionid=81360d3f87fc82bf31f661d0b42ef09e"/>
    <hyperlink ref="R24"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4" r:id="rId20" display="https://detail.1688.com/offer/600561635087.html?spm=a26352.13672862.offerlist.40.4e8f2f38cBxWIj&amp;cosite=-&amp;tracelog=p4p&amp;_p_isad=1&amp;clickid=cda42536ca6a416f9ea9bf063dd046f4&amp;sessionid=81360d3f87fc82bf31f661d0b42ef09e"/>
    <hyperlink ref="R25"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5" r:id="rId20" display="https://detail.1688.com/offer/600561635087.html?spm=a26352.13672862.offerlist.40.4e8f2f38cBxWIj&amp;cosite=-&amp;tracelog=p4p&amp;_p_isad=1&amp;clickid=cda42536ca6a416f9ea9bf063dd046f4&amp;sessionid=81360d3f87fc82bf31f661d0b42ef09e"/>
    <hyperlink ref="R26"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6" r:id="rId20" display="https://detail.1688.com/offer/600561635087.html?spm=a26352.13672862.offerlist.40.4e8f2f38cBxWIj&amp;cosite=-&amp;tracelog=p4p&amp;_p_isad=1&amp;clickid=cda42536ca6a416f9ea9bf063dd046f4&amp;sessionid=81360d3f87fc82bf31f661d0b42ef09e"/>
    <hyperlink ref="R27" r:id="rId21" display="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
    <hyperlink ref="F27" r:id="rId22" display="https://detail.1688.com/offer/649153825744.html" tooltip="https://detail.1688.com/offer/649153825744.html"/>
    <hyperlink ref="S27" r:id="rId23" display="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
    <hyperlink ref="R28" r:id="rId24" display="https://www.ebay.com.au/itm/385309413748"/>
    <hyperlink ref="F28" r:id="rId25" display="https://detail.1688.com/offer/596012425152.html?_t=1685350687777&amp;spm=a2615.7691456.co_0_0_wangpu_score_0_0_0_0_1_0_0000_0.0" tooltip="https://detail.1688.com/offer/596012425152.html?_t=1685350687777&amp;spm=a2615.7691456.co_0_0_wangpu_score_0_0_0_0_1_0_0000_0.0"/>
    <hyperlink ref="F29" r:id="rId26" display="https://detail.1688.com/offer/705265199162.html"/>
    <hyperlink ref="R29" r:id="rId27" display="https://www.ebay.com.au/itm/285012960178"/>
    <hyperlink ref="S28" r:id="rId28" display="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
    <hyperlink ref="R30" r:id="rId29" display="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
    <hyperlink ref="F30" r:id="rId30" display="https://detail.1688.com/offer/681393439095.html" tooltip="https://detail.1688.com/offer/681393439095.html"/>
    <hyperlink ref="F31" r:id="rId31" display="https://detail.1688.com/offer/680412464937.html"/>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1"/>
  <sheetViews>
    <sheetView tabSelected="1" workbookViewId="0">
      <selection activeCell="H25" sqref="H25"/>
    </sheetView>
  </sheetViews>
  <sheetFormatPr defaultColWidth="9" defaultRowHeight="14.25"/>
  <cols>
    <col min="7" max="7" width="25.375" customWidth="1"/>
    <col min="22" max="22" width="12.625"/>
  </cols>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558</v>
      </c>
      <c r="B3" s="1" t="s">
        <v>12</v>
      </c>
      <c r="C3" s="1" t="s">
        <v>559</v>
      </c>
      <c r="D3" s="1" t="s">
        <v>560</v>
      </c>
      <c r="E3" s="1" t="s">
        <v>561</v>
      </c>
      <c r="F3" s="1" t="s">
        <v>562</v>
      </c>
      <c r="G3" s="1" t="s">
        <v>563</v>
      </c>
      <c r="H3" s="1" t="s">
        <v>564</v>
      </c>
      <c r="I3" s="1"/>
      <c r="J3" s="1" t="s">
        <v>565</v>
      </c>
      <c r="K3" s="1" t="s">
        <v>566</v>
      </c>
      <c r="L3" s="1"/>
      <c r="M3" s="1"/>
      <c r="N3" s="1"/>
      <c r="O3" s="1"/>
      <c r="P3" s="1"/>
      <c r="Q3" s="1" t="s">
        <v>567</v>
      </c>
      <c r="R3" s="1"/>
      <c r="S3" s="1"/>
      <c r="T3" s="1" t="s">
        <v>568</v>
      </c>
      <c r="U3" s="1" t="s">
        <v>569</v>
      </c>
      <c r="V3" s="1" t="s">
        <v>570</v>
      </c>
      <c r="W3" s="1"/>
      <c r="X3" s="1"/>
      <c r="Y3" s="1" t="s">
        <v>568</v>
      </c>
      <c r="Z3" s="1" t="s">
        <v>571</v>
      </c>
      <c r="AA3" s="1" t="s">
        <v>571</v>
      </c>
      <c r="AB3" s="1" t="s">
        <v>572</v>
      </c>
      <c r="AC3" s="1" t="s">
        <v>573</v>
      </c>
      <c r="AD3" s="1" t="s">
        <v>571</v>
      </c>
      <c r="AE3" s="1"/>
      <c r="AF3" s="1"/>
      <c r="AG3" s="1" t="s">
        <v>574</v>
      </c>
      <c r="AH3" s="1" t="s">
        <v>575</v>
      </c>
      <c r="AI3" s="1"/>
      <c r="AJ3" s="1" t="s">
        <v>576</v>
      </c>
      <c r="AK3" s="1" t="s">
        <v>577</v>
      </c>
      <c r="AL3" s="1" t="s">
        <v>578</v>
      </c>
      <c r="AM3" s="1" t="s">
        <v>571</v>
      </c>
      <c r="AN3" s="1" t="s">
        <v>571</v>
      </c>
      <c r="AO3" s="1" t="s">
        <v>571</v>
      </c>
      <c r="AP3" s="1" t="s">
        <v>579</v>
      </c>
      <c r="AQ3" s="1" t="s">
        <v>576</v>
      </c>
      <c r="AR3" s="1" t="s">
        <v>571</v>
      </c>
      <c r="AS3" s="1" t="s">
        <v>571</v>
      </c>
      <c r="AT3" s="1" t="s">
        <v>580</v>
      </c>
      <c r="AU3" s="1" t="s">
        <v>581</v>
      </c>
      <c r="AV3" s="1" t="s">
        <v>582</v>
      </c>
      <c r="AW3" s="1" t="s">
        <v>583</v>
      </c>
      <c r="AX3" s="1" t="s">
        <v>584</v>
      </c>
      <c r="AY3" s="1"/>
      <c r="AZ3" s="1"/>
      <c r="BA3" s="1"/>
      <c r="BB3" s="1"/>
      <c r="BC3" s="1" t="s">
        <v>585</v>
      </c>
      <c r="BD3" s="1"/>
      <c r="BE3" s="1"/>
      <c r="BF3" s="1" t="s">
        <v>586</v>
      </c>
      <c r="BG3" s="1"/>
      <c r="BH3" s="1"/>
      <c r="BI3" s="1"/>
      <c r="BJ3" s="1"/>
      <c r="BK3" s="1"/>
      <c r="BL3" s="1"/>
      <c r="BM3" s="1"/>
      <c r="BN3" s="1"/>
      <c r="BO3" s="1"/>
      <c r="BP3" s="1" t="s">
        <v>571</v>
      </c>
      <c r="BQ3" s="1"/>
      <c r="BR3" s="1"/>
      <c r="BS3" s="1"/>
      <c r="BT3" s="1"/>
      <c r="BU3" s="1"/>
      <c r="BV3" s="1"/>
      <c r="BW3" s="1" t="s">
        <v>587</v>
      </c>
      <c r="BX3" s="1"/>
      <c r="BY3" s="1"/>
      <c r="BZ3" s="1"/>
      <c r="CA3" s="1"/>
      <c r="CB3" s="1"/>
      <c r="CC3" s="1"/>
      <c r="CD3" s="1"/>
      <c r="CE3" s="1"/>
      <c r="CF3" s="1"/>
      <c r="CG3" s="1"/>
      <c r="CH3" s="1"/>
      <c r="CI3" s="1"/>
      <c r="CJ3" s="1"/>
      <c r="CK3" s="1"/>
      <c r="CL3" s="1"/>
      <c r="CM3" s="1" t="s">
        <v>571</v>
      </c>
      <c r="CN3" s="1"/>
      <c r="CO3" s="1"/>
      <c r="CP3" s="1" t="s">
        <v>588</v>
      </c>
      <c r="CQ3" s="1" t="s">
        <v>589</v>
      </c>
      <c r="CR3" s="1"/>
      <c r="CS3" s="1" t="s">
        <v>568</v>
      </c>
      <c r="CT3" s="1" t="s">
        <v>571</v>
      </c>
      <c r="CU3" s="1" t="s">
        <v>571</v>
      </c>
      <c r="CV3" s="1" t="s">
        <v>590</v>
      </c>
      <c r="CW3" s="1" t="s">
        <v>591</v>
      </c>
      <c r="CX3" s="1"/>
      <c r="CY3" s="1" t="s">
        <v>592</v>
      </c>
      <c r="CZ3" s="1"/>
      <c r="DA3" s="1" t="s">
        <v>593</v>
      </c>
      <c r="DB3" s="1" t="s">
        <v>571</v>
      </c>
      <c r="DC3" s="1"/>
      <c r="DD3" s="1" t="s">
        <v>594</v>
      </c>
      <c r="DE3" s="1"/>
      <c r="DF3" s="1" t="s">
        <v>594</v>
      </c>
      <c r="DG3" s="1" t="s">
        <v>595</v>
      </c>
      <c r="DH3" s="1" t="s">
        <v>596</v>
      </c>
      <c r="DI3" s="1" t="s">
        <v>597</v>
      </c>
      <c r="DJ3" s="1" t="s">
        <v>598</v>
      </c>
      <c r="DK3" s="1" t="s">
        <v>599</v>
      </c>
      <c r="DL3" s="1" t="s">
        <v>600</v>
      </c>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t="s">
        <v>601</v>
      </c>
      <c r="FC3" s="1"/>
      <c r="FD3" s="1" t="s">
        <v>602</v>
      </c>
      <c r="FE3" s="1"/>
      <c r="FF3" s="1"/>
      <c r="FG3" s="1"/>
      <c r="FH3" s="1"/>
      <c r="FI3" s="1" t="s">
        <v>571</v>
      </c>
      <c r="FJ3" s="1"/>
      <c r="FK3" s="2" t="s">
        <v>571</v>
      </c>
    </row>
    <row r="4" ht="15" spans="1:167">
      <c r="A4" s="1"/>
      <c r="B4" s="1"/>
      <c r="C4" s="1"/>
      <c r="D4" s="1"/>
      <c r="E4" s="1"/>
      <c r="F4" s="1"/>
      <c r="G4" s="1" t="s">
        <v>563</v>
      </c>
      <c r="H4" s="1" t="s">
        <v>603</v>
      </c>
      <c r="I4" s="1"/>
      <c r="J4" s="1" t="s">
        <v>604</v>
      </c>
      <c r="K4" s="1" t="s">
        <v>605</v>
      </c>
      <c r="L4" s="1"/>
      <c r="M4" s="1"/>
      <c r="N4" s="1"/>
      <c r="O4" s="1"/>
      <c r="P4" s="1"/>
      <c r="Q4" s="1" t="s">
        <v>567</v>
      </c>
      <c r="R4" s="1"/>
      <c r="S4" s="1"/>
      <c r="T4" s="1" t="s">
        <v>568</v>
      </c>
      <c r="U4" s="1" t="s">
        <v>569</v>
      </c>
      <c r="V4" s="1" t="s">
        <v>570</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2" t="s">
        <v>606</v>
      </c>
    </row>
    <row r="5" ht="15" spans="2:22">
      <c r="B5" s="1" t="s">
        <v>12</v>
      </c>
      <c r="C5" s="1" t="s">
        <v>559</v>
      </c>
      <c r="D5" s="1" t="s">
        <v>560</v>
      </c>
      <c r="E5" s="1" t="s">
        <v>561</v>
      </c>
      <c r="F5" s="1" t="s">
        <v>562</v>
      </c>
      <c r="G5" t="s">
        <v>607</v>
      </c>
      <c r="H5" t="s">
        <v>37</v>
      </c>
      <c r="K5" t="s">
        <v>605</v>
      </c>
      <c r="Q5" s="1" t="s">
        <v>567</v>
      </c>
      <c r="T5" s="1" t="s">
        <v>568</v>
      </c>
      <c r="U5" t="s">
        <v>608</v>
      </c>
      <c r="V5">
        <v>18.99</v>
      </c>
    </row>
    <row r="6" ht="15" spans="7:22">
      <c r="G6" t="s">
        <v>607</v>
      </c>
      <c r="H6" t="s">
        <v>49</v>
      </c>
      <c r="K6" t="s">
        <v>609</v>
      </c>
      <c r="Q6" s="1" t="s">
        <v>567</v>
      </c>
      <c r="T6" s="1" t="s">
        <v>568</v>
      </c>
      <c r="U6" t="s">
        <v>608</v>
      </c>
      <c r="V6">
        <v>17.99</v>
      </c>
    </row>
    <row r="7" ht="15" spans="2:22">
      <c r="B7" s="1" t="s">
        <v>12</v>
      </c>
      <c r="C7" s="1" t="s">
        <v>559</v>
      </c>
      <c r="D7" s="1" t="s">
        <v>560</v>
      </c>
      <c r="E7" s="1" t="s">
        <v>561</v>
      </c>
      <c r="F7" s="1" t="s">
        <v>562</v>
      </c>
      <c r="G7" t="s">
        <v>610</v>
      </c>
      <c r="H7" t="s">
        <v>52</v>
      </c>
      <c r="T7" s="1" t="s">
        <v>611</v>
      </c>
      <c r="U7" t="s">
        <v>612</v>
      </c>
      <c r="V7">
        <v>16.99</v>
      </c>
    </row>
    <row r="8" ht="15" spans="2:22">
      <c r="B8" s="1" t="s">
        <v>12</v>
      </c>
      <c r="C8" s="1" t="s">
        <v>559</v>
      </c>
      <c r="D8" s="1" t="s">
        <v>560</v>
      </c>
      <c r="E8" s="1" t="s">
        <v>561</v>
      </c>
      <c r="F8" s="1" t="s">
        <v>562</v>
      </c>
      <c r="G8" t="s">
        <v>613</v>
      </c>
      <c r="H8" t="s">
        <v>70</v>
      </c>
      <c r="K8" t="s">
        <v>614</v>
      </c>
      <c r="Q8" s="1" t="s">
        <v>567</v>
      </c>
      <c r="T8" s="1" t="s">
        <v>615</v>
      </c>
      <c r="U8" t="s">
        <v>612</v>
      </c>
      <c r="V8">
        <v>22.19</v>
      </c>
    </row>
    <row r="9" ht="15" spans="7:22">
      <c r="G9" t="s">
        <v>613</v>
      </c>
      <c r="H9" t="s">
        <v>81</v>
      </c>
      <c r="K9" t="s">
        <v>616</v>
      </c>
      <c r="Q9" s="1" t="s">
        <v>567</v>
      </c>
      <c r="T9" s="1" t="s">
        <v>615</v>
      </c>
      <c r="U9" t="s">
        <v>612</v>
      </c>
      <c r="V9">
        <v>23.29</v>
      </c>
    </row>
    <row r="10" ht="15" spans="7:22">
      <c r="G10" t="s">
        <v>613</v>
      </c>
      <c r="H10" t="s">
        <v>84</v>
      </c>
      <c r="K10" t="s">
        <v>617</v>
      </c>
      <c r="Q10" s="1" t="s">
        <v>567</v>
      </c>
      <c r="T10" s="1" t="s">
        <v>615</v>
      </c>
      <c r="U10" t="s">
        <v>612</v>
      </c>
      <c r="V10">
        <v>23.99</v>
      </c>
    </row>
    <row r="11" ht="15" spans="7:22">
      <c r="G11" t="s">
        <v>613</v>
      </c>
      <c r="H11" t="s">
        <v>86</v>
      </c>
      <c r="K11" t="s">
        <v>618</v>
      </c>
      <c r="Q11" s="1" t="s">
        <v>567</v>
      </c>
      <c r="T11" s="1" t="s">
        <v>615</v>
      </c>
      <c r="U11" t="s">
        <v>612</v>
      </c>
      <c r="V11">
        <v>24.39</v>
      </c>
    </row>
    <row r="12" ht="15" spans="2:22">
      <c r="B12" s="1" t="s">
        <v>12</v>
      </c>
      <c r="C12" s="1" t="s">
        <v>559</v>
      </c>
      <c r="D12" s="1" t="s">
        <v>560</v>
      </c>
      <c r="E12" s="1" t="s">
        <v>561</v>
      </c>
      <c r="F12" s="1" t="s">
        <v>562</v>
      </c>
      <c r="G12" t="s">
        <v>619</v>
      </c>
      <c r="H12" t="s">
        <v>88</v>
      </c>
      <c r="K12" t="s">
        <v>614</v>
      </c>
      <c r="Q12" s="1" t="s">
        <v>567</v>
      </c>
      <c r="T12" s="1" t="s">
        <v>615</v>
      </c>
      <c r="U12" t="s">
        <v>612</v>
      </c>
      <c r="V12">
        <v>22.19</v>
      </c>
    </row>
    <row r="13" ht="15" spans="7:22">
      <c r="G13" t="s">
        <v>619</v>
      </c>
      <c r="H13" t="s">
        <v>92</v>
      </c>
      <c r="K13" t="s">
        <v>616</v>
      </c>
      <c r="Q13" s="1" t="s">
        <v>567</v>
      </c>
      <c r="T13" s="1" t="s">
        <v>615</v>
      </c>
      <c r="U13" t="s">
        <v>612</v>
      </c>
      <c r="V13">
        <v>23.29</v>
      </c>
    </row>
    <row r="14" ht="15" spans="7:22">
      <c r="G14" t="s">
        <v>619</v>
      </c>
      <c r="H14" t="s">
        <v>94</v>
      </c>
      <c r="K14" t="s">
        <v>617</v>
      </c>
      <c r="Q14" s="1" t="s">
        <v>567</v>
      </c>
      <c r="T14" s="1" t="s">
        <v>615</v>
      </c>
      <c r="U14" t="s">
        <v>612</v>
      </c>
      <c r="V14">
        <v>23.99</v>
      </c>
    </row>
    <row r="15" ht="15" spans="7:22">
      <c r="G15" t="s">
        <v>619</v>
      </c>
      <c r="H15" t="s">
        <v>96</v>
      </c>
      <c r="K15" t="s">
        <v>618</v>
      </c>
      <c r="Q15" s="1" t="s">
        <v>567</v>
      </c>
      <c r="T15" s="1" t="s">
        <v>615</v>
      </c>
      <c r="U15" t="s">
        <v>612</v>
      </c>
      <c r="V15">
        <v>24.39</v>
      </c>
    </row>
    <row r="16" ht="15" spans="2:22">
      <c r="B16" s="1" t="s">
        <v>12</v>
      </c>
      <c r="C16" s="1" t="s">
        <v>559</v>
      </c>
      <c r="D16" s="1" t="s">
        <v>560</v>
      </c>
      <c r="E16" s="1" t="s">
        <v>561</v>
      </c>
      <c r="F16" s="1" t="s">
        <v>562</v>
      </c>
      <c r="G16" t="s">
        <v>620</v>
      </c>
      <c r="H16" t="s">
        <v>98</v>
      </c>
      <c r="K16" t="s">
        <v>614</v>
      </c>
      <c r="Q16" s="1" t="s">
        <v>567</v>
      </c>
      <c r="T16" s="1" t="s">
        <v>615</v>
      </c>
      <c r="U16" t="s">
        <v>612</v>
      </c>
      <c r="V16">
        <v>22.99</v>
      </c>
    </row>
    <row r="17" ht="15" spans="7:22">
      <c r="G17" t="s">
        <v>620</v>
      </c>
      <c r="H17" t="s">
        <v>102</v>
      </c>
      <c r="K17" t="s">
        <v>616</v>
      </c>
      <c r="Q17" s="1" t="s">
        <v>567</v>
      </c>
      <c r="T17" s="1" t="s">
        <v>615</v>
      </c>
      <c r="U17" t="s">
        <v>612</v>
      </c>
      <c r="V17">
        <v>23.99</v>
      </c>
    </row>
    <row r="18" ht="15" spans="7:22">
      <c r="G18" t="s">
        <v>620</v>
      </c>
      <c r="H18" t="s">
        <v>105</v>
      </c>
      <c r="K18" t="s">
        <v>617</v>
      </c>
      <c r="Q18" s="1" t="s">
        <v>567</v>
      </c>
      <c r="T18" s="1" t="s">
        <v>615</v>
      </c>
      <c r="U18" t="s">
        <v>612</v>
      </c>
      <c r="V18">
        <v>24.79</v>
      </c>
    </row>
    <row r="19" ht="15" spans="7:22">
      <c r="G19" t="s">
        <v>620</v>
      </c>
      <c r="H19" t="s">
        <v>107</v>
      </c>
      <c r="K19" t="s">
        <v>618</v>
      </c>
      <c r="Q19" s="1" t="s">
        <v>567</v>
      </c>
      <c r="T19" s="1" t="s">
        <v>615</v>
      </c>
      <c r="U19" t="s">
        <v>612</v>
      </c>
      <c r="V19">
        <v>28.79</v>
      </c>
    </row>
    <row r="20" ht="15" spans="2:22">
      <c r="B20" s="1" t="s">
        <v>12</v>
      </c>
      <c r="C20" s="1" t="s">
        <v>559</v>
      </c>
      <c r="D20" s="1" t="s">
        <v>560</v>
      </c>
      <c r="E20" s="1" t="s">
        <v>561</v>
      </c>
      <c r="F20" s="1" t="s">
        <v>562</v>
      </c>
      <c r="G20" t="s">
        <v>621</v>
      </c>
      <c r="H20" t="s">
        <v>109</v>
      </c>
      <c r="K20" t="s">
        <v>622</v>
      </c>
      <c r="Q20" s="1" t="s">
        <v>567</v>
      </c>
      <c r="T20" s="1" t="s">
        <v>568</v>
      </c>
      <c r="U20" t="s">
        <v>608</v>
      </c>
      <c r="V20">
        <v>13.29</v>
      </c>
    </row>
    <row r="21" ht="15" spans="7:22">
      <c r="G21" t="s">
        <v>621</v>
      </c>
      <c r="H21" t="s">
        <v>119</v>
      </c>
      <c r="K21" t="s">
        <v>623</v>
      </c>
      <c r="Q21" s="1" t="s">
        <v>567</v>
      </c>
      <c r="T21" s="1" t="s">
        <v>568</v>
      </c>
      <c r="U21" t="s">
        <v>608</v>
      </c>
      <c r="V21">
        <v>14.99</v>
      </c>
    </row>
    <row r="22" ht="15" spans="2:22">
      <c r="B22" s="1" t="s">
        <v>12</v>
      </c>
      <c r="C22" s="1" t="s">
        <v>559</v>
      </c>
      <c r="D22" s="1" t="s">
        <v>560</v>
      </c>
      <c r="E22" s="1" t="s">
        <v>561</v>
      </c>
      <c r="F22" s="1" t="s">
        <v>562</v>
      </c>
      <c r="G22" t="s">
        <v>624</v>
      </c>
      <c r="H22" t="s">
        <v>122</v>
      </c>
      <c r="Q22" s="1" t="s">
        <v>567</v>
      </c>
      <c r="T22" s="1" t="s">
        <v>625</v>
      </c>
      <c r="U22" t="s">
        <v>612</v>
      </c>
      <c r="V22">
        <v>15.59</v>
      </c>
    </row>
    <row r="23" ht="15" spans="2:22">
      <c r="B23" s="1" t="s">
        <v>12</v>
      </c>
      <c r="C23" s="1" t="s">
        <v>559</v>
      </c>
      <c r="D23" s="1" t="s">
        <v>560</v>
      </c>
      <c r="E23" s="1" t="s">
        <v>561</v>
      </c>
      <c r="F23" s="1" t="s">
        <v>562</v>
      </c>
      <c r="G23" t="s">
        <v>626</v>
      </c>
      <c r="H23" t="s">
        <v>133</v>
      </c>
      <c r="K23" t="s">
        <v>627</v>
      </c>
      <c r="Q23" s="1" t="s">
        <v>567</v>
      </c>
      <c r="T23" s="1" t="s">
        <v>568</v>
      </c>
      <c r="U23" t="s">
        <v>608</v>
      </c>
      <c r="V23">
        <v>9.79</v>
      </c>
    </row>
    <row r="24" ht="15" spans="7:22">
      <c r="G24" t="s">
        <v>626</v>
      </c>
      <c r="H24" t="s">
        <v>143</v>
      </c>
      <c r="K24" t="s">
        <v>628</v>
      </c>
      <c r="Q24" s="1" t="s">
        <v>567</v>
      </c>
      <c r="T24" s="1" t="s">
        <v>568</v>
      </c>
      <c r="U24" t="s">
        <v>608</v>
      </c>
      <c r="V24">
        <v>9.79</v>
      </c>
    </row>
    <row r="25" ht="15" spans="2:22">
      <c r="B25" s="1" t="s">
        <v>12</v>
      </c>
      <c r="C25" s="1" t="s">
        <v>559</v>
      </c>
      <c r="D25" s="1" t="s">
        <v>560</v>
      </c>
      <c r="E25" s="1" t="s">
        <v>561</v>
      </c>
      <c r="F25" s="1" t="s">
        <v>562</v>
      </c>
      <c r="G25" t="s">
        <v>629</v>
      </c>
      <c r="H25" t="s">
        <v>145</v>
      </c>
      <c r="K25" t="s">
        <v>627</v>
      </c>
      <c r="Q25" s="1" t="s">
        <v>567</v>
      </c>
      <c r="T25" s="1" t="s">
        <v>568</v>
      </c>
      <c r="U25" t="s">
        <v>608</v>
      </c>
      <c r="V25">
        <v>10.59</v>
      </c>
    </row>
    <row r="26" ht="15" spans="7:22">
      <c r="G26" t="s">
        <v>629</v>
      </c>
      <c r="H26" t="s">
        <v>152</v>
      </c>
      <c r="K26" t="s">
        <v>628</v>
      </c>
      <c r="Q26" s="1" t="s">
        <v>567</v>
      </c>
      <c r="T26" s="1" t="s">
        <v>568</v>
      </c>
      <c r="U26" t="s">
        <v>608</v>
      </c>
      <c r="V26">
        <v>10.59</v>
      </c>
    </row>
    <row r="27" ht="15" spans="2:22">
      <c r="B27" s="1" t="s">
        <v>12</v>
      </c>
      <c r="C27" s="1" t="s">
        <v>559</v>
      </c>
      <c r="D27" s="1" t="s">
        <v>560</v>
      </c>
      <c r="E27" s="1" t="s">
        <v>561</v>
      </c>
      <c r="F27" s="1" t="s">
        <v>562</v>
      </c>
      <c r="G27" t="s">
        <v>630</v>
      </c>
      <c r="H27" t="s">
        <v>154</v>
      </c>
      <c r="T27" s="1" t="s">
        <v>568</v>
      </c>
      <c r="U27" t="s">
        <v>608</v>
      </c>
      <c r="V27">
        <v>13.99</v>
      </c>
    </row>
    <row r="28" ht="15" spans="2:22">
      <c r="B28" s="1" t="s">
        <v>12</v>
      </c>
      <c r="C28" s="1" t="s">
        <v>559</v>
      </c>
      <c r="D28" s="1" t="s">
        <v>560</v>
      </c>
      <c r="E28" s="1" t="s">
        <v>561</v>
      </c>
      <c r="F28" s="1" t="s">
        <v>562</v>
      </c>
      <c r="G28" t="s">
        <v>631</v>
      </c>
      <c r="H28" t="s">
        <v>165</v>
      </c>
      <c r="T28" s="1" t="s">
        <v>568</v>
      </c>
      <c r="U28" t="s">
        <v>608</v>
      </c>
      <c r="V28">
        <v>79.99</v>
      </c>
    </row>
    <row r="29" ht="15" spans="2:22">
      <c r="B29" s="1" t="s">
        <v>12</v>
      </c>
      <c r="C29" s="1" t="s">
        <v>559</v>
      </c>
      <c r="D29" s="1" t="s">
        <v>560</v>
      </c>
      <c r="E29" s="1" t="s">
        <v>561</v>
      </c>
      <c r="F29" s="1" t="s">
        <v>562</v>
      </c>
      <c r="G29" t="s">
        <v>632</v>
      </c>
      <c r="H29" t="s">
        <v>177</v>
      </c>
      <c r="T29" s="1" t="s">
        <v>568</v>
      </c>
      <c r="U29" t="s">
        <v>608</v>
      </c>
      <c r="V29">
        <v>26.69</v>
      </c>
    </row>
    <row r="30" ht="15" spans="2:22">
      <c r="B30" s="1" t="s">
        <v>12</v>
      </c>
      <c r="C30" s="1" t="s">
        <v>559</v>
      </c>
      <c r="D30" s="1" t="s">
        <v>560</v>
      </c>
      <c r="E30" s="1" t="s">
        <v>561</v>
      </c>
      <c r="F30" s="1" t="s">
        <v>562</v>
      </c>
      <c r="G30" t="s">
        <v>633</v>
      </c>
      <c r="H30" t="s">
        <v>188</v>
      </c>
      <c r="K30" t="s">
        <v>634</v>
      </c>
      <c r="Q30" s="1" t="s">
        <v>567</v>
      </c>
      <c r="T30" s="1" t="s">
        <v>568</v>
      </c>
      <c r="U30" t="s">
        <v>612</v>
      </c>
      <c r="V30">
        <v>43.99</v>
      </c>
    </row>
    <row r="31" ht="15" spans="7:22">
      <c r="G31" t="s">
        <v>633</v>
      </c>
      <c r="H31" t="s">
        <v>200</v>
      </c>
      <c r="K31" s="3" t="s">
        <v>635</v>
      </c>
      <c r="Q31" s="1" t="s">
        <v>567</v>
      </c>
      <c r="T31" s="1" t="s">
        <v>568</v>
      </c>
      <c r="U31" t="s">
        <v>612</v>
      </c>
      <c r="V31">
        <v>43.99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
  <sheetViews>
    <sheetView workbookViewId="0">
      <selection activeCell="A1" sqref="$A1:$XFD3"/>
    </sheetView>
  </sheetViews>
  <sheetFormatPr defaultColWidth="9" defaultRowHeight="14.25" outlineLevelRow="2"/>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636</v>
      </c>
      <c r="B3" s="1" t="s">
        <v>11</v>
      </c>
      <c r="C3" s="1" t="s">
        <v>637</v>
      </c>
      <c r="D3" s="1" t="s">
        <v>638</v>
      </c>
      <c r="E3" s="1" t="s">
        <v>561</v>
      </c>
      <c r="F3" s="1" t="s">
        <v>562</v>
      </c>
      <c r="G3" s="1" t="s">
        <v>639</v>
      </c>
      <c r="H3" s="1" t="s">
        <v>639</v>
      </c>
      <c r="I3" s="1"/>
      <c r="J3" s="1"/>
      <c r="K3" s="1"/>
      <c r="L3" s="1"/>
      <c r="M3" s="1"/>
      <c r="N3" s="1"/>
      <c r="O3" s="1"/>
      <c r="P3" s="1"/>
      <c r="Q3" s="1"/>
      <c r="R3" s="1"/>
      <c r="S3" s="1"/>
      <c r="T3" s="1" t="s">
        <v>625</v>
      </c>
      <c r="U3" s="1" t="s">
        <v>640</v>
      </c>
      <c r="V3" s="1" t="s">
        <v>641</v>
      </c>
      <c r="W3" s="1" t="s">
        <v>642</v>
      </c>
      <c r="X3" s="1"/>
      <c r="Y3" s="1" t="s">
        <v>568</v>
      </c>
      <c r="Z3" s="1" t="s">
        <v>571</v>
      </c>
      <c r="AA3" s="1" t="s">
        <v>571</v>
      </c>
      <c r="AB3" s="1" t="s">
        <v>572</v>
      </c>
      <c r="AC3" s="1" t="s">
        <v>643</v>
      </c>
      <c r="AD3" s="1" t="s">
        <v>571</v>
      </c>
      <c r="AE3" s="1" t="s">
        <v>644</v>
      </c>
      <c r="AF3" s="1"/>
      <c r="AG3" s="1" t="s">
        <v>574</v>
      </c>
      <c r="AH3" s="1" t="s">
        <v>645</v>
      </c>
      <c r="AI3" s="1"/>
      <c r="AJ3" s="1" t="s">
        <v>576</v>
      </c>
      <c r="AK3" s="1" t="s">
        <v>646</v>
      </c>
      <c r="AL3" s="1" t="s">
        <v>647</v>
      </c>
      <c r="AM3" s="1" t="s">
        <v>571</v>
      </c>
      <c r="AN3" s="1" t="s">
        <v>571</v>
      </c>
      <c r="AO3" s="1"/>
      <c r="AP3" s="1" t="s">
        <v>648</v>
      </c>
      <c r="AQ3" s="1" t="s">
        <v>576</v>
      </c>
      <c r="AR3" s="1" t="s">
        <v>571</v>
      </c>
      <c r="AS3" s="1" t="s">
        <v>571</v>
      </c>
      <c r="AT3" s="1" t="s">
        <v>649</v>
      </c>
      <c r="AU3" s="1" t="s">
        <v>581</v>
      </c>
      <c r="AV3" s="1" t="s">
        <v>650</v>
      </c>
      <c r="AW3" s="1" t="s">
        <v>583</v>
      </c>
      <c r="AX3" s="1" t="s">
        <v>584</v>
      </c>
      <c r="AY3" s="1"/>
      <c r="AZ3" s="1"/>
      <c r="BA3" s="1"/>
      <c r="BB3" s="1"/>
      <c r="BC3" s="1" t="s">
        <v>651</v>
      </c>
      <c r="BD3" s="1"/>
      <c r="BE3" s="1"/>
      <c r="BF3" s="1"/>
      <c r="BG3" s="1"/>
      <c r="BH3" s="1"/>
      <c r="BI3" s="1"/>
      <c r="BJ3" s="1"/>
      <c r="BK3" s="1"/>
      <c r="BL3" s="1"/>
      <c r="BM3" s="1"/>
      <c r="BN3" s="1"/>
      <c r="BO3" s="1"/>
      <c r="BP3" s="1" t="s">
        <v>571</v>
      </c>
      <c r="BQ3" s="1"/>
      <c r="BR3" s="1"/>
      <c r="BS3" s="1"/>
      <c r="BT3" s="1"/>
      <c r="BU3" s="1"/>
      <c r="BV3" s="1"/>
      <c r="BW3" s="1" t="s">
        <v>652</v>
      </c>
      <c r="BX3" s="1"/>
      <c r="BY3" s="1"/>
      <c r="BZ3" s="1"/>
      <c r="CA3" s="1"/>
      <c r="CB3" s="1"/>
      <c r="CC3" s="1"/>
      <c r="CD3" s="1"/>
      <c r="CE3" s="1"/>
      <c r="CF3" s="1"/>
      <c r="CG3" s="1"/>
      <c r="CH3" s="1"/>
      <c r="CI3" s="1"/>
      <c r="CJ3" s="1"/>
      <c r="CK3" s="1"/>
      <c r="CL3" s="1"/>
      <c r="CM3" s="1" t="s">
        <v>571</v>
      </c>
      <c r="CN3" s="1"/>
      <c r="CO3" s="1"/>
      <c r="CP3" s="1" t="s">
        <v>653</v>
      </c>
      <c r="CQ3" s="1" t="s">
        <v>589</v>
      </c>
      <c r="CR3" s="1"/>
      <c r="CS3" s="1" t="s">
        <v>568</v>
      </c>
      <c r="CT3" s="1" t="s">
        <v>571</v>
      </c>
      <c r="CU3" s="1" t="s">
        <v>571</v>
      </c>
      <c r="CV3" s="1" t="s">
        <v>654</v>
      </c>
      <c r="CW3" s="1" t="s">
        <v>591</v>
      </c>
      <c r="CX3" s="1"/>
      <c r="CY3" s="1" t="s">
        <v>655</v>
      </c>
      <c r="CZ3" s="1" t="s">
        <v>571</v>
      </c>
      <c r="DA3" s="1" t="s">
        <v>656</v>
      </c>
      <c r="DB3" s="1" t="s">
        <v>571</v>
      </c>
      <c r="DC3" s="1"/>
      <c r="DD3" s="1" t="s">
        <v>657</v>
      </c>
      <c r="DE3" s="1"/>
      <c r="DF3" s="1" t="s">
        <v>657</v>
      </c>
      <c r="DG3" s="1" t="s">
        <v>595</v>
      </c>
      <c r="DH3" s="1" t="s">
        <v>596</v>
      </c>
      <c r="DI3" s="1" t="s">
        <v>658</v>
      </c>
      <c r="DJ3" s="1" t="s">
        <v>659</v>
      </c>
      <c r="DK3" s="1"/>
      <c r="DL3" s="1"/>
      <c r="DM3" s="1"/>
      <c r="DN3" s="1"/>
      <c r="DO3" s="1" t="s">
        <v>660</v>
      </c>
      <c r="DP3" s="1" t="s">
        <v>661</v>
      </c>
      <c r="DQ3" s="1" t="s">
        <v>662</v>
      </c>
      <c r="DR3" s="1" t="s">
        <v>663</v>
      </c>
      <c r="DS3" s="1" t="s">
        <v>664</v>
      </c>
      <c r="DT3" s="1" t="s">
        <v>665</v>
      </c>
      <c r="DU3" s="1" t="s">
        <v>666</v>
      </c>
      <c r="DV3" s="1" t="s">
        <v>667</v>
      </c>
      <c r="DW3" s="1" t="s">
        <v>668</v>
      </c>
      <c r="DX3" s="1" t="s">
        <v>669</v>
      </c>
      <c r="DY3" s="1" t="s">
        <v>670</v>
      </c>
      <c r="DZ3" s="1"/>
      <c r="EA3" s="1"/>
      <c r="EB3" s="1"/>
      <c r="EC3" s="1"/>
      <c r="ED3" s="1"/>
      <c r="EE3" s="1"/>
      <c r="EF3" s="1"/>
      <c r="EG3" s="1"/>
      <c r="EH3" s="1"/>
      <c r="EI3" s="1"/>
      <c r="EJ3" s="1"/>
      <c r="EK3" s="1"/>
      <c r="EL3" s="1"/>
      <c r="EM3" s="1"/>
      <c r="EN3" s="1"/>
      <c r="EO3" s="1"/>
      <c r="EP3" s="1"/>
      <c r="EQ3" s="1"/>
      <c r="ER3" s="1"/>
      <c r="ES3" s="1"/>
      <c r="ET3" s="1"/>
      <c r="EU3" s="1"/>
      <c r="EV3" s="1"/>
      <c r="EW3" s="1"/>
      <c r="EX3" s="1"/>
      <c r="EY3" s="1"/>
      <c r="EZ3" s="1" t="s">
        <v>571</v>
      </c>
      <c r="FA3" s="1" t="s">
        <v>571</v>
      </c>
      <c r="FB3" s="1" t="s">
        <v>671</v>
      </c>
      <c r="FC3" s="1"/>
      <c r="FD3" s="1" t="s">
        <v>672</v>
      </c>
      <c r="FE3" s="1"/>
      <c r="FF3" s="1"/>
      <c r="FG3" s="1"/>
      <c r="FH3" s="1"/>
      <c r="FI3" s="1" t="s">
        <v>571</v>
      </c>
      <c r="FJ3" s="1" t="s">
        <v>571</v>
      </c>
      <c r="FK3" s="2" t="s">
        <v>571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
  <sheetViews>
    <sheetView workbookViewId="0">
      <selection activeCell="E13" sqref="E13:E14"/>
    </sheetView>
  </sheetViews>
  <sheetFormatPr defaultColWidth="9" defaultRowHeight="14.25" outlineLevelRow="2"/>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673</v>
      </c>
      <c r="B3" s="1" t="s">
        <v>13</v>
      </c>
      <c r="C3" s="1" t="s">
        <v>674</v>
      </c>
      <c r="D3" s="1" t="s">
        <v>675</v>
      </c>
      <c r="E3" s="1" t="s">
        <v>561</v>
      </c>
      <c r="F3" s="1" t="s">
        <v>562</v>
      </c>
      <c r="G3" s="1" t="s">
        <v>676</v>
      </c>
      <c r="H3" s="1" t="s">
        <v>676</v>
      </c>
      <c r="I3" s="1"/>
      <c r="J3" s="1"/>
      <c r="K3" s="1"/>
      <c r="L3" s="1"/>
      <c r="M3" s="1"/>
      <c r="N3" s="1"/>
      <c r="O3" s="1"/>
      <c r="P3" s="1"/>
      <c r="Q3" s="1"/>
      <c r="R3" s="1"/>
      <c r="S3" s="1"/>
      <c r="T3" s="1" t="s">
        <v>568</v>
      </c>
      <c r="U3" s="1" t="s">
        <v>677</v>
      </c>
      <c r="V3" s="1" t="s">
        <v>678</v>
      </c>
      <c r="W3" s="1" t="s">
        <v>642</v>
      </c>
      <c r="X3" s="1"/>
      <c r="Y3" s="1" t="s">
        <v>568</v>
      </c>
      <c r="Z3" s="1" t="s">
        <v>571</v>
      </c>
      <c r="AA3" s="1" t="s">
        <v>571</v>
      </c>
      <c r="AB3" s="1" t="s">
        <v>572</v>
      </c>
      <c r="AC3" s="1" t="s">
        <v>679</v>
      </c>
      <c r="AD3" s="1" t="s">
        <v>571</v>
      </c>
      <c r="AE3" s="1" t="s">
        <v>644</v>
      </c>
      <c r="AF3" s="1"/>
      <c r="AG3" s="1" t="s">
        <v>574</v>
      </c>
      <c r="AH3" s="1" t="s">
        <v>645</v>
      </c>
      <c r="AI3" s="1"/>
      <c r="AJ3" s="1" t="s">
        <v>576</v>
      </c>
      <c r="AK3" s="1" t="s">
        <v>680</v>
      </c>
      <c r="AL3" s="1" t="s">
        <v>681</v>
      </c>
      <c r="AM3" s="1" t="s">
        <v>571</v>
      </c>
      <c r="AN3" s="1" t="s">
        <v>571</v>
      </c>
      <c r="AO3" s="1" t="s">
        <v>571</v>
      </c>
      <c r="AP3" s="1" t="s">
        <v>682</v>
      </c>
      <c r="AQ3" s="1" t="s">
        <v>576</v>
      </c>
      <c r="AR3" s="1" t="s">
        <v>571</v>
      </c>
      <c r="AS3" s="1" t="s">
        <v>571</v>
      </c>
      <c r="AT3" s="1" t="s">
        <v>580</v>
      </c>
      <c r="AU3" s="1" t="s">
        <v>581</v>
      </c>
      <c r="AV3" s="1" t="s">
        <v>582</v>
      </c>
      <c r="AW3" s="1" t="s">
        <v>583</v>
      </c>
      <c r="AX3" s="1" t="s">
        <v>584</v>
      </c>
      <c r="AY3" s="1"/>
      <c r="AZ3" s="1"/>
      <c r="BA3" s="1"/>
      <c r="BB3" s="1"/>
      <c r="BC3" s="1" t="s">
        <v>585</v>
      </c>
      <c r="BD3" s="1"/>
      <c r="BE3" s="1"/>
      <c r="BF3" s="1" t="s">
        <v>586</v>
      </c>
      <c r="BG3" s="1"/>
      <c r="BH3" s="1"/>
      <c r="BI3" s="1"/>
      <c r="BJ3" s="1"/>
      <c r="BK3" s="1" t="s">
        <v>571</v>
      </c>
      <c r="BL3" s="1" t="s">
        <v>571</v>
      </c>
      <c r="BM3" s="1"/>
      <c r="BN3" s="1"/>
      <c r="BO3" s="1"/>
      <c r="BP3" s="1" t="s">
        <v>571</v>
      </c>
      <c r="BQ3" s="1"/>
      <c r="BR3" s="1"/>
      <c r="BS3" s="1"/>
      <c r="BT3" s="1"/>
      <c r="BU3" s="1"/>
      <c r="BV3" s="1"/>
      <c r="BW3" s="1" t="s">
        <v>683</v>
      </c>
      <c r="BX3" s="1"/>
      <c r="BY3" s="1"/>
      <c r="BZ3" s="1"/>
      <c r="CA3" s="1"/>
      <c r="CB3" s="1"/>
      <c r="CC3" s="1"/>
      <c r="CD3" s="1"/>
      <c r="CE3" s="1"/>
      <c r="CF3" s="1"/>
      <c r="CG3" s="1"/>
      <c r="CH3" s="1"/>
      <c r="CI3" s="1"/>
      <c r="CJ3" s="1"/>
      <c r="CK3" s="1"/>
      <c r="CL3" s="1"/>
      <c r="CM3" s="1" t="s">
        <v>571</v>
      </c>
      <c r="CN3" s="1"/>
      <c r="CO3" s="1"/>
      <c r="CP3" s="1" t="s">
        <v>684</v>
      </c>
      <c r="CQ3" s="1" t="s">
        <v>589</v>
      </c>
      <c r="CR3" s="1"/>
      <c r="CS3" s="1" t="s">
        <v>568</v>
      </c>
      <c r="CT3" s="1" t="s">
        <v>571</v>
      </c>
      <c r="CU3" s="1" t="s">
        <v>571</v>
      </c>
      <c r="CV3" s="1" t="s">
        <v>685</v>
      </c>
      <c r="CW3" s="1" t="s">
        <v>591</v>
      </c>
      <c r="CX3" s="1"/>
      <c r="CY3" s="1" t="s">
        <v>686</v>
      </c>
      <c r="CZ3" s="1"/>
      <c r="DA3" s="1" t="s">
        <v>687</v>
      </c>
      <c r="DB3" s="1" t="s">
        <v>571</v>
      </c>
      <c r="DC3" s="1"/>
      <c r="DD3" s="1" t="s">
        <v>688</v>
      </c>
      <c r="DE3" s="1"/>
      <c r="DF3" s="1" t="s">
        <v>688</v>
      </c>
      <c r="DG3" s="1" t="s">
        <v>595</v>
      </c>
      <c r="DH3" s="1" t="s">
        <v>596</v>
      </c>
      <c r="DI3" s="1" t="s">
        <v>597</v>
      </c>
      <c r="DJ3" s="1" t="s">
        <v>689</v>
      </c>
      <c r="DK3" s="1" t="s">
        <v>690</v>
      </c>
      <c r="DL3" s="1" t="s">
        <v>691</v>
      </c>
      <c r="DM3" s="1" t="s">
        <v>692</v>
      </c>
      <c r="DN3" s="1" t="s">
        <v>693</v>
      </c>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t="s">
        <v>694</v>
      </c>
      <c r="FC3" s="1"/>
      <c r="FD3" s="1" t="s">
        <v>695</v>
      </c>
      <c r="FE3" s="1"/>
      <c r="FF3" s="1"/>
      <c r="FG3" s="1"/>
      <c r="FH3" s="1"/>
      <c r="FI3" s="1" t="s">
        <v>571</v>
      </c>
      <c r="FJ3" s="1" t="s">
        <v>571</v>
      </c>
      <c r="FK3" s="2" t="s">
        <v>571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selection activeCell="A1" sqref="A1:A27"/>
    </sheetView>
  </sheetViews>
  <sheetFormatPr defaultColWidth="9" defaultRowHeight="14.25"/>
  <sheetData>
    <row r="1" spans="1:1">
      <c r="A1" t="s">
        <v>37</v>
      </c>
    </row>
    <row r="2" spans="1:1">
      <c r="A2" t="s">
        <v>49</v>
      </c>
    </row>
    <row r="3" spans="1:1">
      <c r="A3" t="s">
        <v>52</v>
      </c>
    </row>
    <row r="4" spans="1:1">
      <c r="A4" t="s">
        <v>70</v>
      </c>
    </row>
    <row r="5" spans="1:1">
      <c r="A5" t="s">
        <v>81</v>
      </c>
    </row>
    <row r="6" spans="1:1">
      <c r="A6" t="s">
        <v>84</v>
      </c>
    </row>
    <row r="7" spans="1:1">
      <c r="A7" t="s">
        <v>86</v>
      </c>
    </row>
    <row r="8" spans="1:1">
      <c r="A8" t="s">
        <v>88</v>
      </c>
    </row>
    <row r="9" spans="1:1">
      <c r="A9" t="s">
        <v>92</v>
      </c>
    </row>
    <row r="10" spans="1:1">
      <c r="A10" t="s">
        <v>94</v>
      </c>
    </row>
    <row r="11" spans="1:1">
      <c r="A11" t="s">
        <v>96</v>
      </c>
    </row>
    <row r="12" spans="1:1">
      <c r="A12" t="s">
        <v>98</v>
      </c>
    </row>
    <row r="13" spans="1:1">
      <c r="A13" t="s">
        <v>102</v>
      </c>
    </row>
    <row r="14" spans="1:1">
      <c r="A14" t="s">
        <v>105</v>
      </c>
    </row>
    <row r="15" spans="1:1">
      <c r="A15" t="s">
        <v>107</v>
      </c>
    </row>
    <row r="16" spans="1:1">
      <c r="A16" t="s">
        <v>109</v>
      </c>
    </row>
    <row r="17" spans="1:1">
      <c r="A17" t="s">
        <v>119</v>
      </c>
    </row>
    <row r="18" spans="1:1">
      <c r="A18" t="s">
        <v>122</v>
      </c>
    </row>
    <row r="19" spans="1:1">
      <c r="A19" t="s">
        <v>133</v>
      </c>
    </row>
    <row r="20" spans="1:1">
      <c r="A20" t="s">
        <v>143</v>
      </c>
    </row>
    <row r="21" spans="1:1">
      <c r="A21" t="s">
        <v>145</v>
      </c>
    </row>
    <row r="22" spans="1:1">
      <c r="A22" t="s">
        <v>152</v>
      </c>
    </row>
    <row r="23" spans="1:1">
      <c r="A23" t="s">
        <v>154</v>
      </c>
    </row>
    <row r="24" spans="1:1">
      <c r="A24" t="s">
        <v>165</v>
      </c>
    </row>
    <row r="25" spans="1:1">
      <c r="A25" t="s">
        <v>177</v>
      </c>
    </row>
    <row r="26" spans="1:1">
      <c r="A26" t="s">
        <v>188</v>
      </c>
    </row>
    <row r="27" spans="1:1">
      <c r="A27" t="s">
        <v>200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样品表</vt:lpstr>
      <vt:lpstr>GAW</vt:lpstr>
      <vt:lpstr>MD</vt:lpstr>
      <vt:lpstr>VAML</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t520</cp:lastModifiedBy>
  <dcterms:created xsi:type="dcterms:W3CDTF">2008-09-11T17:22:00Z</dcterms:created>
  <dcterms:modified xsi:type="dcterms:W3CDTF">2023-06-17T07:19:34Z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36729D74C6E44B288ACD40D11745CF1C_13</vt:lpwstr>
  </property>
</Properties>
</file>